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RSU - DISCARICA" sheetId="1" r:id="rId1"/>
    <sheet name="RACCOLTA DIFFERENZIATA" sheetId="2" r:id="rId2"/>
  </sheets>
  <definedNames/>
  <calcPr fullCalcOnLoad="1"/>
</workbook>
</file>

<file path=xl/comments2.xml><?xml version="1.0" encoding="utf-8"?>
<comments xmlns="http://schemas.openxmlformats.org/spreadsheetml/2006/main">
  <authors>
    <author>gabbhianelli</author>
    <author>GABBIANELLI</author>
  </authors>
  <commentList>
    <comment ref="M25" authorId="0">
      <text>
        <r>
          <rPr>
            <b/>
            <sz val="8"/>
            <rFont val="Tahoma"/>
            <family val="0"/>
          </rPr>
          <t>gabbhianelli:</t>
        </r>
        <r>
          <rPr>
            <sz val="8"/>
            <rFont val="Tahoma"/>
            <family val="0"/>
          </rPr>
          <t xml:space="preserve">
DA QUANDO GLI INGOMBRANTI VENGONO LASCIATI AL CRD A FANO ARRIVA SOLO IL METALLO RACCOLTO DA TADDEI PRESSO LE I.E. DI PILE E FARMACI
</t>
        </r>
      </text>
    </comment>
    <comment ref="A26" authorId="1">
      <text>
        <r>
          <rPr>
            <b/>
            <sz val="8"/>
            <rFont val="Tahoma"/>
            <family val="0"/>
          </rPr>
          <t>GABBIANELLI:</t>
        </r>
        <r>
          <rPr>
            <sz val="8"/>
            <rFont val="Tahoma"/>
            <family val="0"/>
          </rPr>
          <t xml:space="preserve">
60% DEL TOTALE
</t>
        </r>
      </text>
    </comment>
    <comment ref="A27" authorId="1">
      <text>
        <r>
          <rPr>
            <b/>
            <sz val="8"/>
            <rFont val="Tahoma"/>
            <family val="0"/>
          </rPr>
          <t>GABBIANELLI:</t>
        </r>
        <r>
          <rPr>
            <sz val="8"/>
            <rFont val="Tahoma"/>
            <family val="0"/>
          </rPr>
          <t xml:space="preserve">
40% DEL TOTALE
</t>
        </r>
      </text>
    </comment>
  </commentList>
</comments>
</file>

<file path=xl/sharedStrings.xml><?xml version="1.0" encoding="utf-8"?>
<sst xmlns="http://schemas.openxmlformats.org/spreadsheetml/2006/main" count="109" uniqueCount="86">
  <si>
    <t>PERGOLA</t>
  </si>
  <si>
    <t>CER</t>
  </si>
  <si>
    <t>Rifiuti Urbani Misti</t>
  </si>
  <si>
    <t>Cimiteriali</t>
  </si>
  <si>
    <t>Rifitui Biodegradabili</t>
  </si>
  <si>
    <t>Rifiuti Ingombranti</t>
  </si>
  <si>
    <t>(RSU)</t>
  </si>
  <si>
    <t>(sfalci)</t>
  </si>
  <si>
    <t>(ingombranti)</t>
  </si>
  <si>
    <t>Gennaio</t>
  </si>
  <si>
    <t xml:space="preserve">Febbraio </t>
  </si>
  <si>
    <t>Marzo</t>
  </si>
  <si>
    <t xml:space="preserve">Aprile </t>
  </si>
  <si>
    <t>Maggio</t>
  </si>
  <si>
    <t>Giugno</t>
  </si>
  <si>
    <t>TOTALE</t>
  </si>
  <si>
    <t>Luglio</t>
  </si>
  <si>
    <t>Agosto</t>
  </si>
  <si>
    <t>Settembre</t>
  </si>
  <si>
    <t>Ottobre</t>
  </si>
  <si>
    <t>Novembre</t>
  </si>
  <si>
    <t>Dicembre</t>
  </si>
  <si>
    <t>TOT.(+INGOMBRANTI)</t>
  </si>
  <si>
    <t>Totale trasportato da ASET (compr. INGOMBRANTI)</t>
  </si>
  <si>
    <t>Totale semestre RSU Comune (escluso fanghi)</t>
  </si>
  <si>
    <t>Trasportato in conto proprio dal Comune da parte di Candiracci</t>
  </si>
  <si>
    <t>CA' GUGLIELMO - CAGLI</t>
  </si>
  <si>
    <t>TOT. ANNUALE 2007</t>
  </si>
  <si>
    <t>1° SEMESTRE 2007</t>
  </si>
  <si>
    <t>2° SEMESTRE 2007</t>
  </si>
  <si>
    <t xml:space="preserve">TOT. 2007 </t>
  </si>
  <si>
    <t>Primo semestre 2007</t>
  </si>
  <si>
    <t>Secondo semestre 2007</t>
  </si>
  <si>
    <t>Totale 2007</t>
  </si>
  <si>
    <t>Riepilogo Raccolte differenziate in Kg.</t>
  </si>
  <si>
    <t>Febbraio</t>
  </si>
  <si>
    <t>Aprile</t>
  </si>
  <si>
    <t>Totale</t>
  </si>
  <si>
    <t xml:space="preserve">Luglio </t>
  </si>
  <si>
    <t xml:space="preserve">Agosto </t>
  </si>
  <si>
    <t xml:space="preserve">Settembre </t>
  </si>
  <si>
    <t xml:space="preserve">Ottobre </t>
  </si>
  <si>
    <t xml:space="preserve">Dicembre </t>
  </si>
  <si>
    <t>CARTA stradale</t>
  </si>
  <si>
    <t>CARTA crd + porta a porta</t>
  </si>
  <si>
    <t>CARTA Ricicla Boys</t>
  </si>
  <si>
    <t>TOTALE CARTA</t>
  </si>
  <si>
    <t xml:space="preserve">CARTONE  crd </t>
  </si>
  <si>
    <t>CARTONI G.U.</t>
  </si>
  <si>
    <t>TOTALE CARTONE</t>
  </si>
  <si>
    <t>VETRO ecoglass</t>
  </si>
  <si>
    <t>VETRO crd</t>
  </si>
  <si>
    <t>VETRO aset - campane</t>
  </si>
  <si>
    <t>TOTALE VETRO</t>
  </si>
  <si>
    <t>PLASTICA  campane</t>
  </si>
  <si>
    <t>PLASTICA  crd</t>
  </si>
  <si>
    <t>PLA. Ricicla Boys</t>
  </si>
  <si>
    <t>TOTALE PLASTICA</t>
  </si>
  <si>
    <t>PILE</t>
  </si>
  <si>
    <t>PILE Ricicla Boys</t>
  </si>
  <si>
    <t>TOTALE PILE</t>
  </si>
  <si>
    <t>VERNICI</t>
  </si>
  <si>
    <t>BATTERIE</t>
  </si>
  <si>
    <t>MEDICINALI</t>
  </si>
  <si>
    <t>LEGNO</t>
  </si>
  <si>
    <t>FERRO I.E.</t>
  </si>
  <si>
    <t>FERRO CRD</t>
  </si>
  <si>
    <t>FERRO  INGOMBRANTI</t>
  </si>
  <si>
    <t>TOTALE FERRO</t>
  </si>
  <si>
    <t>POLISTIROLO</t>
  </si>
  <si>
    <t>ACCIAIO</t>
  </si>
  <si>
    <t>ALLUMINIO crd</t>
  </si>
  <si>
    <t>ALLUMINIO  Ricicla Boys</t>
  </si>
  <si>
    <t>TOTALE ALLUMINIO</t>
  </si>
  <si>
    <t>OLIO MINERALE</t>
  </si>
  <si>
    <t>R.A.E.E. NON PERICOLOSE</t>
  </si>
  <si>
    <t>ETERNIT/AMIANTO</t>
  </si>
  <si>
    <t>PNEUMATICI F.U.</t>
  </si>
  <si>
    <t>OLIO VEGETALE</t>
  </si>
  <si>
    <t>INERTI</t>
  </si>
  <si>
    <t>R.A.E.E.</t>
  </si>
  <si>
    <t>FRIGO</t>
  </si>
  <si>
    <t>INDUMENTI</t>
  </si>
  <si>
    <t>TOTALI SEMESTRALI</t>
  </si>
  <si>
    <t>TOTALI ANNUALI</t>
  </si>
  <si>
    <t>NO R.D.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</si>
</sst>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</numFmts>
  <fonts count="14">
    <font>
      <sz val="10"/>
      <name val="Arial"/>
      <family val="0"/>
    </font>
    <font>
      <u val="single"/>
      <sz val="14"/>
      <color indexed="12"/>
      <name val="Arial"/>
      <family val="0"/>
    </font>
    <font>
      <u val="single"/>
      <sz val="14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</fills>
  <borders count="74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2" borderId="0" xfId="0" applyFill="1" applyAlignment="1">
      <alignment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3" xfId="0" applyFont="1" applyBorder="1" applyAlignment="1">
      <alignment/>
    </xf>
    <xf numFmtId="3" fontId="4" fillId="0" borderId="3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0" fontId="4" fillId="0" borderId="5" xfId="0" applyFont="1" applyBorder="1" applyAlignment="1">
      <alignment/>
    </xf>
    <xf numFmtId="0" fontId="0" fillId="0" borderId="3" xfId="0" applyBorder="1" applyAlignment="1">
      <alignment/>
    </xf>
    <xf numFmtId="3" fontId="4" fillId="0" borderId="5" xfId="0" applyNumberFormat="1" applyFont="1" applyBorder="1" applyAlignment="1">
      <alignment/>
    </xf>
    <xf numFmtId="0" fontId="4" fillId="0" borderId="4" xfId="0" applyFont="1" applyBorder="1" applyAlignment="1">
      <alignment/>
    </xf>
    <xf numFmtId="3" fontId="4" fillId="0" borderId="3" xfId="0" applyNumberFormat="1" applyFont="1" applyBorder="1" applyAlignment="1">
      <alignment/>
    </xf>
    <xf numFmtId="0" fontId="0" fillId="2" borderId="0" xfId="0" applyFill="1" applyBorder="1" applyAlignment="1">
      <alignment/>
    </xf>
    <xf numFmtId="3" fontId="0" fillId="2" borderId="6" xfId="0" applyNumberFormat="1" applyFill="1" applyBorder="1" applyAlignment="1">
      <alignment horizontal="center"/>
    </xf>
    <xf numFmtId="3" fontId="3" fillId="0" borderId="3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4" fillId="0" borderId="3" xfId="0" applyFont="1" applyFill="1" applyBorder="1" applyAlignment="1">
      <alignment horizontal="center"/>
    </xf>
    <xf numFmtId="3" fontId="4" fillId="0" borderId="4" xfId="0" applyNumberFormat="1" applyFont="1" applyBorder="1" applyAlignment="1">
      <alignment/>
    </xf>
    <xf numFmtId="3" fontId="7" fillId="2" borderId="6" xfId="0" applyNumberFormat="1" applyFont="1" applyFill="1" applyBorder="1" applyAlignment="1">
      <alignment horizontal="center"/>
    </xf>
    <xf numFmtId="0" fontId="0" fillId="2" borderId="7" xfId="0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vertical="center" textRotation="90"/>
    </xf>
    <xf numFmtId="3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2" borderId="9" xfId="0" applyFill="1" applyBorder="1" applyAlignment="1">
      <alignment/>
    </xf>
    <xf numFmtId="0" fontId="3" fillId="2" borderId="10" xfId="0" applyFont="1" applyFill="1" applyBorder="1" applyAlignment="1">
      <alignment/>
    </xf>
    <xf numFmtId="0" fontId="3" fillId="2" borderId="10" xfId="0" applyFont="1" applyFill="1" applyBorder="1" applyAlignment="1">
      <alignment vertical="center" textRotation="90"/>
    </xf>
    <xf numFmtId="0" fontId="0" fillId="2" borderId="10" xfId="0" applyFill="1" applyBorder="1" applyAlignment="1">
      <alignment/>
    </xf>
    <xf numFmtId="0" fontId="0" fillId="3" borderId="0" xfId="0" applyFill="1" applyAlignment="1">
      <alignment/>
    </xf>
    <xf numFmtId="3" fontId="0" fillId="3" borderId="0" xfId="0" applyNumberFormat="1" applyFill="1" applyAlignment="1">
      <alignment/>
    </xf>
    <xf numFmtId="0" fontId="4" fillId="4" borderId="11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/>
      <protection locked="0"/>
    </xf>
    <xf numFmtId="0" fontId="0" fillId="4" borderId="13" xfId="0" applyFont="1" applyFill="1" applyBorder="1" applyAlignment="1" applyProtection="1">
      <alignment horizontal="center" vertical="center" wrapText="1"/>
      <protection locked="0"/>
    </xf>
    <xf numFmtId="14" fontId="0" fillId="0" borderId="14" xfId="0" applyNumberFormat="1" applyFont="1" applyBorder="1" applyAlignment="1" applyProtection="1">
      <alignment horizontal="center" vertical="center" textRotation="90"/>
      <protection locked="0"/>
    </xf>
    <xf numFmtId="14" fontId="0" fillId="0" borderId="15" xfId="0" applyNumberFormat="1" applyFont="1" applyBorder="1" applyAlignment="1" applyProtection="1">
      <alignment horizontal="center" vertical="center" textRotation="90"/>
      <protection locked="0"/>
    </xf>
    <xf numFmtId="14" fontId="0" fillId="0" borderId="16" xfId="0" applyNumberFormat="1" applyFont="1" applyBorder="1" applyAlignment="1" applyProtection="1">
      <alignment horizontal="center" vertical="center" textRotation="90"/>
      <protection locked="0"/>
    </xf>
    <xf numFmtId="3" fontId="0" fillId="0" borderId="15" xfId="0" applyNumberFormat="1" applyFont="1" applyBorder="1" applyAlignment="1" applyProtection="1">
      <alignment horizontal="center" vertical="center" textRotation="90"/>
      <protection locked="0"/>
    </xf>
    <xf numFmtId="3" fontId="8" fillId="0" borderId="15" xfId="0" applyNumberFormat="1" applyFont="1" applyBorder="1" applyAlignment="1" applyProtection="1">
      <alignment horizontal="center" vertical="center" textRotation="90"/>
      <protection locked="0"/>
    </xf>
    <xf numFmtId="3" fontId="0" fillId="0" borderId="16" xfId="0" applyNumberFormat="1" applyFont="1" applyBorder="1" applyAlignment="1" applyProtection="1">
      <alignment horizontal="center" vertical="center" textRotation="90"/>
      <protection locked="0"/>
    </xf>
    <xf numFmtId="14" fontId="0" fillId="0" borderId="0" xfId="0" applyNumberFormat="1" applyFont="1" applyAlignment="1" applyProtection="1">
      <alignment textRotation="90"/>
      <protection locked="0"/>
    </xf>
    <xf numFmtId="0" fontId="0" fillId="4" borderId="17" xfId="0" applyFill="1" applyBorder="1" applyAlignment="1" applyProtection="1">
      <alignment vertical="center"/>
      <protection locked="0"/>
    </xf>
    <xf numFmtId="3" fontId="0" fillId="0" borderId="18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7" fillId="5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4" borderId="20" xfId="0" applyFill="1" applyBorder="1" applyAlignment="1" applyProtection="1">
      <alignment vertical="center"/>
      <protection locked="0"/>
    </xf>
    <xf numFmtId="3" fontId="0" fillId="0" borderId="21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3" fontId="7" fillId="5" borderId="22" xfId="0" applyNumberFormat="1" applyFont="1" applyFill="1" applyBorder="1" applyAlignment="1" applyProtection="1">
      <alignment horizontal="center" vertical="center"/>
      <protection locked="0"/>
    </xf>
    <xf numFmtId="0" fontId="0" fillId="4" borderId="23" xfId="0" applyFill="1" applyBorder="1" applyAlignment="1" applyProtection="1">
      <alignment vertical="center" wrapText="1"/>
      <protection locked="0"/>
    </xf>
    <xf numFmtId="3" fontId="0" fillId="0" borderId="24" xfId="0" applyNumberFormat="1" applyFont="1" applyBorder="1" applyAlignment="1">
      <alignment horizontal="center" vertical="center"/>
    </xf>
    <xf numFmtId="3" fontId="0" fillId="0" borderId="25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3" fontId="8" fillId="0" borderId="25" xfId="0" applyNumberFormat="1" applyFont="1" applyBorder="1" applyAlignment="1">
      <alignment horizontal="center" vertical="center"/>
    </xf>
    <xf numFmtId="0" fontId="7" fillId="4" borderId="11" xfId="0" applyFont="1" applyFill="1" applyBorder="1" applyAlignment="1" applyProtection="1">
      <alignment vertical="center" wrapText="1"/>
      <protection locked="0"/>
    </xf>
    <xf numFmtId="3" fontId="7" fillId="0" borderId="27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9" fillId="0" borderId="27" xfId="0" applyNumberFormat="1" applyFont="1" applyFill="1" applyBorder="1" applyAlignment="1">
      <alignment horizontal="center" vertical="center"/>
    </xf>
    <xf numFmtId="3" fontId="7" fillId="5" borderId="28" xfId="0" applyNumberFormat="1" applyFont="1" applyFill="1" applyBorder="1" applyAlignment="1">
      <alignment horizontal="center" vertical="center"/>
    </xf>
    <xf numFmtId="0" fontId="0" fillId="4" borderId="29" xfId="0" applyFont="1" applyFill="1" applyBorder="1" applyAlignment="1" applyProtection="1">
      <alignment vertical="center" wrapText="1"/>
      <protection locked="0"/>
    </xf>
    <xf numFmtId="0" fontId="0" fillId="4" borderId="30" xfId="0" applyFont="1" applyFill="1" applyBorder="1" applyAlignment="1" applyProtection="1">
      <alignment vertical="center"/>
      <protection locked="0"/>
    </xf>
    <xf numFmtId="3" fontId="7" fillId="5" borderId="31" xfId="0" applyNumberFormat="1" applyFont="1" applyFill="1" applyBorder="1" applyAlignment="1" applyProtection="1">
      <alignment horizontal="center" vertical="center"/>
      <protection locked="0"/>
    </xf>
    <xf numFmtId="3" fontId="7" fillId="0" borderId="32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9" fillId="0" borderId="32" xfId="0" applyNumberFormat="1" applyFont="1" applyBorder="1" applyAlignment="1">
      <alignment horizontal="center" vertical="center"/>
    </xf>
    <xf numFmtId="3" fontId="7" fillId="5" borderId="28" xfId="0" applyNumberFormat="1" applyFont="1" applyFill="1" applyBorder="1" applyAlignment="1" applyProtection="1">
      <alignment horizontal="center" vertical="center"/>
      <protection locked="0"/>
    </xf>
    <xf numFmtId="0" fontId="0" fillId="4" borderId="17" xfId="0" applyFill="1" applyBorder="1" applyAlignment="1" applyProtection="1">
      <alignment horizontal="left" vertical="center"/>
      <protection locked="0"/>
    </xf>
    <xf numFmtId="3" fontId="0" fillId="0" borderId="18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3" fontId="0" fillId="0" borderId="33" xfId="0" applyNumberFormat="1" applyFont="1" applyFill="1" applyBorder="1" applyAlignment="1">
      <alignment horizontal="center" vertical="center"/>
    </xf>
    <xf numFmtId="3" fontId="0" fillId="0" borderId="34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0" fontId="0" fillId="4" borderId="20" xfId="0" applyFill="1" applyBorder="1" applyAlignment="1" applyProtection="1">
      <alignment horizontal="left" vertical="center"/>
      <protection locked="0"/>
    </xf>
    <xf numFmtId="3" fontId="0" fillId="0" borderId="35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0" fontId="0" fillId="4" borderId="23" xfId="0" applyFill="1" applyBorder="1" applyAlignment="1" applyProtection="1">
      <alignment horizontal="left" vertical="center"/>
      <protection locked="0"/>
    </xf>
    <xf numFmtId="3" fontId="0" fillId="0" borderId="24" xfId="0" applyNumberFormat="1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36" xfId="0" applyNumberFormat="1" applyFont="1" applyFill="1" applyBorder="1" applyAlignment="1">
      <alignment horizontal="center" vertical="center"/>
    </xf>
    <xf numFmtId="3" fontId="0" fillId="0" borderId="37" xfId="0" applyNumberFormat="1" applyFont="1" applyFill="1" applyBorder="1" applyAlignment="1">
      <alignment horizontal="center" vertical="center"/>
    </xf>
    <xf numFmtId="3" fontId="8" fillId="0" borderId="25" xfId="0" applyNumberFormat="1" applyFont="1" applyFill="1" applyBorder="1" applyAlignment="1">
      <alignment horizontal="center" vertical="center"/>
    </xf>
    <xf numFmtId="3" fontId="7" fillId="5" borderId="38" xfId="0" applyNumberFormat="1" applyFont="1" applyFill="1" applyBorder="1" applyAlignment="1" applyProtection="1">
      <alignment horizontal="center" vertical="center"/>
      <protection locked="0"/>
    </xf>
    <xf numFmtId="0" fontId="7" fillId="4" borderId="31" xfId="0" applyFont="1" applyFill="1" applyBorder="1" applyAlignment="1" applyProtection="1">
      <alignment horizontal="left" vertical="center"/>
      <protection locked="0"/>
    </xf>
    <xf numFmtId="0" fontId="0" fillId="4" borderId="39" xfId="0" applyFill="1" applyBorder="1" applyAlignment="1" applyProtection="1">
      <alignment vertical="center"/>
      <protection locked="0"/>
    </xf>
    <xf numFmtId="3" fontId="0" fillId="0" borderId="40" xfId="0" applyNumberFormat="1" applyFont="1" applyFill="1" applyBorder="1" applyAlignment="1">
      <alignment horizontal="center" vertical="center"/>
    </xf>
    <xf numFmtId="3" fontId="0" fillId="0" borderId="5" xfId="0" applyNumberFormat="1" applyFont="1" applyFill="1" applyBorder="1" applyAlignment="1">
      <alignment horizontal="center" vertical="center"/>
    </xf>
    <xf numFmtId="3" fontId="0" fillId="0" borderId="41" xfId="0" applyNumberFormat="1" applyFont="1" applyFill="1" applyBorder="1" applyAlignment="1">
      <alignment horizontal="center" vertical="center"/>
    </xf>
    <xf numFmtId="3" fontId="8" fillId="0" borderId="5" xfId="0" applyNumberFormat="1" applyFont="1" applyFill="1" applyBorder="1" applyAlignment="1">
      <alignment horizontal="center" vertical="center"/>
    </xf>
    <xf numFmtId="3" fontId="7" fillId="5" borderId="11" xfId="0" applyNumberFormat="1" applyFont="1" applyFill="1" applyBorder="1" applyAlignment="1" applyProtection="1">
      <alignment horizontal="center" vertical="center"/>
      <protection locked="0"/>
    </xf>
    <xf numFmtId="3" fontId="7" fillId="5" borderId="42" xfId="0" applyNumberFormat="1" applyFont="1" applyFill="1" applyBorder="1" applyAlignment="1" applyProtection="1">
      <alignment horizontal="center" vertical="center"/>
      <protection locked="0"/>
    </xf>
    <xf numFmtId="0" fontId="0" fillId="4" borderId="43" xfId="0" applyFill="1" applyBorder="1" applyAlignment="1" applyProtection="1">
      <alignment vertical="center"/>
      <protection locked="0"/>
    </xf>
    <xf numFmtId="3" fontId="0" fillId="0" borderId="44" xfId="0" applyNumberFormat="1" applyFont="1" applyFill="1" applyBorder="1" applyAlignment="1">
      <alignment horizontal="center" vertical="center"/>
    </xf>
    <xf numFmtId="3" fontId="0" fillId="0" borderId="45" xfId="0" applyNumberFormat="1" applyFont="1" applyFill="1" applyBorder="1" applyAlignment="1">
      <alignment horizontal="center" vertical="center"/>
    </xf>
    <xf numFmtId="3" fontId="0" fillId="0" borderId="46" xfId="0" applyNumberFormat="1" applyFont="1" applyFill="1" applyBorder="1" applyAlignment="1">
      <alignment horizontal="center" vertical="center"/>
    </xf>
    <xf numFmtId="3" fontId="8" fillId="0" borderId="45" xfId="0" applyNumberFormat="1" applyFont="1" applyFill="1" applyBorder="1" applyAlignment="1">
      <alignment horizontal="center" vertical="center"/>
    </xf>
    <xf numFmtId="0" fontId="7" fillId="4" borderId="11" xfId="0" applyFont="1" applyFill="1" applyBorder="1" applyAlignment="1" applyProtection="1">
      <alignment vertical="center"/>
      <protection locked="0"/>
    </xf>
    <xf numFmtId="3" fontId="7" fillId="0" borderId="32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/>
    </xf>
    <xf numFmtId="3" fontId="9" fillId="0" borderId="32" xfId="0" applyNumberFormat="1" applyFont="1" applyFill="1" applyBorder="1" applyAlignment="1">
      <alignment horizontal="center" vertical="center"/>
    </xf>
    <xf numFmtId="0" fontId="0" fillId="4" borderId="47" xfId="0" applyFill="1" applyBorder="1" applyAlignment="1" applyProtection="1">
      <alignment vertical="center"/>
      <protection locked="0"/>
    </xf>
    <xf numFmtId="3" fontId="0" fillId="0" borderId="33" xfId="0" applyNumberFormat="1" applyFont="1" applyBorder="1" applyAlignment="1">
      <alignment horizontal="center" vertical="center"/>
    </xf>
    <xf numFmtId="3" fontId="0" fillId="0" borderId="34" xfId="0" applyNumberFormat="1" applyFont="1" applyBorder="1" applyAlignment="1">
      <alignment horizontal="center" vertical="center"/>
    </xf>
    <xf numFmtId="0" fontId="0" fillId="4" borderId="31" xfId="0" applyFill="1" applyBorder="1" applyAlignment="1" applyProtection="1">
      <alignment vertical="center"/>
      <protection locked="0"/>
    </xf>
    <xf numFmtId="3" fontId="0" fillId="0" borderId="36" xfId="0" applyNumberFormat="1" applyFont="1" applyBorder="1" applyAlignment="1">
      <alignment horizontal="center" vertical="center"/>
    </xf>
    <xf numFmtId="3" fontId="0" fillId="0" borderId="37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48" xfId="0" applyNumberFormat="1" applyFont="1" applyBorder="1" applyAlignment="1">
      <alignment horizontal="center" vertical="center"/>
    </xf>
    <xf numFmtId="3" fontId="7" fillId="0" borderId="49" xfId="0" applyNumberFormat="1" applyFont="1" applyBorder="1" applyAlignment="1">
      <alignment horizontal="center" vertical="center"/>
    </xf>
    <xf numFmtId="3" fontId="9" fillId="0" borderId="48" xfId="0" applyNumberFormat="1" applyFont="1" applyBorder="1" applyAlignment="1">
      <alignment horizontal="center" vertical="center"/>
    </xf>
    <xf numFmtId="0" fontId="7" fillId="4" borderId="50" xfId="0" applyFont="1" applyFill="1" applyBorder="1" applyAlignment="1" applyProtection="1">
      <alignment vertical="center" wrapText="1"/>
      <protection locked="0"/>
    </xf>
    <xf numFmtId="3" fontId="7" fillId="0" borderId="51" xfId="0" applyNumberFormat="1" applyFont="1" applyBorder="1" applyAlignment="1">
      <alignment horizontal="center" vertical="center"/>
    </xf>
    <xf numFmtId="3" fontId="7" fillId="0" borderId="52" xfId="0" applyNumberFormat="1" applyFont="1" applyBorder="1" applyAlignment="1">
      <alignment horizontal="center" vertical="center"/>
    </xf>
    <xf numFmtId="3" fontId="7" fillId="0" borderId="53" xfId="0" applyNumberFormat="1" applyFont="1" applyBorder="1" applyAlignment="1">
      <alignment horizontal="center" vertical="center"/>
    </xf>
    <xf numFmtId="3" fontId="9" fillId="0" borderId="52" xfId="0" applyNumberFormat="1" applyFont="1" applyBorder="1" applyAlignment="1">
      <alignment horizontal="center" vertical="center"/>
    </xf>
    <xf numFmtId="3" fontId="7" fillId="5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54" xfId="0" applyFont="1" applyFill="1" applyBorder="1" applyAlignment="1" applyProtection="1">
      <alignment vertical="center" wrapText="1"/>
      <protection locked="0"/>
    </xf>
    <xf numFmtId="3" fontId="7" fillId="0" borderId="55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3" fontId="7" fillId="5" borderId="56" xfId="0" applyNumberFormat="1" applyFont="1" applyFill="1" applyBorder="1" applyAlignment="1" applyProtection="1">
      <alignment horizontal="center" vertical="center"/>
      <protection locked="0"/>
    </xf>
    <xf numFmtId="0" fontId="0" fillId="4" borderId="20" xfId="0" applyFont="1" applyFill="1" applyBorder="1" applyAlignment="1" applyProtection="1">
      <alignment vertical="center" wrapText="1"/>
      <protection locked="0"/>
    </xf>
    <xf numFmtId="3" fontId="7" fillId="0" borderId="21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/>
    </xf>
    <xf numFmtId="3" fontId="7" fillId="5" borderId="4" xfId="0" applyNumberFormat="1" applyFont="1" applyFill="1" applyBorder="1" applyAlignment="1" applyProtection="1">
      <alignment horizontal="center" vertical="center"/>
      <protection locked="0"/>
    </xf>
    <xf numFmtId="0" fontId="0" fillId="4" borderId="23" xfId="0" applyFont="1" applyFill="1" applyBorder="1" applyAlignment="1" applyProtection="1">
      <alignment vertical="center" wrapText="1"/>
      <protection locked="0"/>
    </xf>
    <xf numFmtId="3" fontId="7" fillId="0" borderId="24" xfId="0" applyNumberFormat="1" applyFont="1" applyBorder="1" applyAlignment="1">
      <alignment horizontal="center" vertical="center"/>
    </xf>
    <xf numFmtId="3" fontId="7" fillId="0" borderId="25" xfId="0" applyNumberFormat="1" applyFont="1" applyBorder="1" applyAlignment="1">
      <alignment horizontal="center" vertical="center"/>
    </xf>
    <xf numFmtId="3" fontId="9" fillId="0" borderId="25" xfId="0" applyNumberFormat="1" applyFont="1" applyBorder="1" applyAlignment="1">
      <alignment horizontal="center" vertical="center"/>
    </xf>
    <xf numFmtId="3" fontId="7" fillId="5" borderId="26" xfId="0" applyNumberFormat="1" applyFont="1" applyFill="1" applyBorder="1" applyAlignment="1" applyProtection="1">
      <alignment horizontal="center" vertical="center"/>
      <protection locked="0"/>
    </xf>
    <xf numFmtId="0" fontId="7" fillId="4" borderId="31" xfId="0" applyFont="1" applyFill="1" applyBorder="1" applyAlignment="1" applyProtection="1">
      <alignment vertical="center" wrapText="1"/>
      <protection locked="0"/>
    </xf>
    <xf numFmtId="3" fontId="7" fillId="0" borderId="57" xfId="0" applyNumberFormat="1" applyFont="1" applyBorder="1" applyAlignment="1">
      <alignment horizontal="center" vertical="center"/>
    </xf>
    <xf numFmtId="3" fontId="7" fillId="0" borderId="27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9" fillId="0" borderId="27" xfId="0" applyNumberFormat="1" applyFont="1" applyBorder="1" applyAlignment="1">
      <alignment horizontal="center" vertical="center"/>
    </xf>
    <xf numFmtId="3" fontId="7" fillId="5" borderId="31" xfId="0" applyNumberFormat="1" applyFont="1" applyFill="1" applyBorder="1" applyAlignment="1">
      <alignment horizontal="center" vertical="center"/>
    </xf>
    <xf numFmtId="0" fontId="7" fillId="4" borderId="13" xfId="0" applyFont="1" applyFill="1" applyBorder="1" applyAlignment="1" applyProtection="1">
      <alignment vertical="center" wrapText="1"/>
      <protection locked="0"/>
    </xf>
    <xf numFmtId="3" fontId="7" fillId="0" borderId="14" xfId="0" applyNumberFormat="1" applyFont="1" applyBorder="1" applyAlignment="1">
      <alignment horizontal="center" vertical="center"/>
    </xf>
    <xf numFmtId="3" fontId="7" fillId="0" borderId="58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0" fontId="0" fillId="4" borderId="18" xfId="0" applyFont="1" applyFill="1" applyBorder="1" applyAlignment="1" applyProtection="1">
      <alignment vertical="center" wrapText="1"/>
      <protection locked="0"/>
    </xf>
    <xf numFmtId="3" fontId="7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0" fillId="4" borderId="59" xfId="0" applyFont="1" applyFill="1" applyBorder="1" applyAlignment="1" applyProtection="1">
      <alignment vertical="center"/>
      <protection locked="0"/>
    </xf>
    <xf numFmtId="3" fontId="7" fillId="0" borderId="45" xfId="0" applyNumberFormat="1" applyFont="1" applyBorder="1" applyAlignment="1">
      <alignment horizontal="center" vertical="center"/>
    </xf>
    <xf numFmtId="3" fontId="9" fillId="0" borderId="45" xfId="0" applyNumberFormat="1" applyFont="1" applyBorder="1" applyAlignment="1">
      <alignment horizontal="center" vertical="center"/>
    </xf>
    <xf numFmtId="3" fontId="7" fillId="5" borderId="50" xfId="0" applyNumberFormat="1" applyFont="1" applyFill="1" applyBorder="1" applyAlignment="1" applyProtection="1">
      <alignment horizontal="center" vertical="center"/>
      <protection locked="0"/>
    </xf>
    <xf numFmtId="0" fontId="7" fillId="4" borderId="9" xfId="0" applyFont="1" applyFill="1" applyBorder="1" applyAlignment="1" applyProtection="1">
      <alignment vertical="center"/>
      <protection locked="0"/>
    </xf>
    <xf numFmtId="3" fontId="7" fillId="0" borderId="60" xfId="0" applyNumberFormat="1" applyFont="1" applyBorder="1" applyAlignment="1">
      <alignment horizontal="center" vertical="center"/>
    </xf>
    <xf numFmtId="3" fontId="9" fillId="0" borderId="60" xfId="0" applyNumberFormat="1" applyFont="1" applyBorder="1" applyAlignment="1">
      <alignment horizontal="center" vertical="center"/>
    </xf>
    <xf numFmtId="0" fontId="7" fillId="4" borderId="57" xfId="0" applyFont="1" applyFill="1" applyBorder="1" applyAlignment="1" applyProtection="1">
      <alignment vertical="center"/>
      <protection locked="0"/>
    </xf>
    <xf numFmtId="3" fontId="7" fillId="0" borderId="61" xfId="0" applyNumberFormat="1" applyFont="1" applyBorder="1" applyAlignment="1">
      <alignment horizontal="center" vertical="center"/>
    </xf>
    <xf numFmtId="0" fontId="7" fillId="4" borderId="62" xfId="0" applyFont="1" applyFill="1" applyBorder="1" applyAlignment="1" applyProtection="1">
      <alignment vertical="center"/>
      <protection locked="0"/>
    </xf>
    <xf numFmtId="3" fontId="7" fillId="0" borderId="63" xfId="0" applyNumberFormat="1" applyFont="1" applyBorder="1" applyAlignment="1">
      <alignment horizontal="center" vertical="center"/>
    </xf>
    <xf numFmtId="0" fontId="7" fillId="4" borderId="11" xfId="0" applyFont="1" applyFill="1" applyBorder="1" applyAlignment="1" applyProtection="1">
      <alignment vertical="center" wrapText="1"/>
      <protection/>
    </xf>
    <xf numFmtId="3" fontId="7" fillId="0" borderId="48" xfId="0" applyNumberFormat="1" applyFont="1" applyBorder="1" applyAlignment="1" applyProtection="1">
      <alignment horizontal="center" vertical="center"/>
      <protection/>
    </xf>
    <xf numFmtId="3" fontId="9" fillId="0" borderId="48" xfId="0" applyNumberFormat="1" applyFont="1" applyBorder="1" applyAlignment="1" applyProtection="1">
      <alignment horizontal="center" vertical="center"/>
      <protection/>
    </xf>
    <xf numFmtId="0" fontId="7" fillId="4" borderId="11" xfId="0" applyFont="1" applyFill="1" applyBorder="1" applyAlignment="1" applyProtection="1">
      <alignment vertical="center"/>
      <protection/>
    </xf>
    <xf numFmtId="3" fontId="7" fillId="0" borderId="16" xfId="0" applyNumberFormat="1" applyFont="1" applyBorder="1" applyAlignment="1">
      <alignment horizontal="center" vertical="center"/>
    </xf>
    <xf numFmtId="3" fontId="7" fillId="0" borderId="26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3" fontId="7" fillId="0" borderId="64" xfId="0" applyNumberFormat="1" applyFont="1" applyBorder="1" applyAlignment="1">
      <alignment horizontal="center" vertical="center"/>
    </xf>
    <xf numFmtId="3" fontId="7" fillId="0" borderId="6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Border="1" applyAlignment="1" applyProtection="1">
      <alignment horizontal="center" vertical="center"/>
      <protection/>
    </xf>
    <xf numFmtId="3" fontId="7" fillId="0" borderId="61" xfId="0" applyNumberFormat="1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0" fillId="2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3" fontId="0" fillId="2" borderId="21" xfId="0" applyNumberFormat="1" applyFill="1" applyBorder="1" applyAlignment="1">
      <alignment horizontal="center"/>
    </xf>
    <xf numFmtId="3" fontId="7" fillId="2" borderId="21" xfId="0" applyNumberFormat="1" applyFont="1" applyFill="1" applyBorder="1" applyAlignment="1">
      <alignment horizontal="center"/>
    </xf>
    <xf numFmtId="14" fontId="7" fillId="6" borderId="13" xfId="0" applyNumberFormat="1" applyFont="1" applyFill="1" applyBorder="1" applyAlignment="1" applyProtection="1">
      <alignment horizontal="center" vertical="center" textRotation="90"/>
      <protection locked="0"/>
    </xf>
    <xf numFmtId="3" fontId="0" fillId="6" borderId="66" xfId="0" applyNumberFormat="1" applyFont="1" applyFill="1" applyBorder="1" applyAlignment="1" applyProtection="1">
      <alignment horizontal="center" vertical="center"/>
      <protection locked="0"/>
    </xf>
    <xf numFmtId="3" fontId="0" fillId="6" borderId="67" xfId="0" applyNumberFormat="1" applyFont="1" applyFill="1" applyBorder="1" applyAlignment="1" applyProtection="1">
      <alignment horizontal="center" vertical="center"/>
      <protection locked="0"/>
    </xf>
    <xf numFmtId="3" fontId="7" fillId="6" borderId="11" xfId="0" applyNumberFormat="1" applyFont="1" applyFill="1" applyBorder="1" applyAlignment="1">
      <alignment horizontal="center" vertical="center"/>
    </xf>
    <xf numFmtId="3" fontId="7" fillId="6" borderId="11" xfId="0" applyNumberFormat="1" applyFont="1" applyFill="1" applyBorder="1" applyAlignment="1" applyProtection="1">
      <alignment horizontal="center" vertical="center"/>
      <protection locked="0"/>
    </xf>
    <xf numFmtId="3" fontId="0" fillId="6" borderId="47" xfId="0" applyNumberFormat="1" applyFont="1" applyFill="1" applyBorder="1" applyAlignment="1" applyProtection="1">
      <alignment horizontal="center" vertical="center"/>
      <protection locked="0"/>
    </xf>
    <xf numFmtId="3" fontId="0" fillId="6" borderId="68" xfId="0" applyNumberFormat="1" applyFont="1" applyFill="1" applyBorder="1" applyAlignment="1" applyProtection="1">
      <alignment horizontal="center" vertical="center"/>
      <protection locked="0"/>
    </xf>
    <xf numFmtId="3" fontId="7" fillId="6" borderId="50" xfId="0" applyNumberFormat="1" applyFont="1" applyFill="1" applyBorder="1" applyAlignment="1">
      <alignment horizontal="center" vertical="center"/>
    </xf>
    <xf numFmtId="3" fontId="7" fillId="6" borderId="31" xfId="0" applyNumberFormat="1" applyFont="1" applyFill="1" applyBorder="1" applyAlignment="1" applyProtection="1">
      <alignment horizontal="center" vertical="center"/>
      <protection locked="0"/>
    </xf>
    <xf numFmtId="3" fontId="7" fillId="6" borderId="50" xfId="0" applyNumberFormat="1" applyFont="1" applyFill="1" applyBorder="1" applyAlignment="1" applyProtection="1">
      <alignment horizontal="center" vertical="center"/>
      <protection locked="0"/>
    </xf>
    <xf numFmtId="3" fontId="7" fillId="6" borderId="15" xfId="0" applyNumberFormat="1" applyFont="1" applyFill="1" applyBorder="1" applyAlignment="1" applyProtection="1">
      <alignment horizontal="center" vertical="center"/>
      <protection locked="0"/>
    </xf>
    <xf numFmtId="3" fontId="7" fillId="6" borderId="3" xfId="0" applyNumberFormat="1" applyFont="1" applyFill="1" applyBorder="1" applyAlignment="1" applyProtection="1">
      <alignment horizontal="center" vertical="center"/>
      <protection locked="0"/>
    </xf>
    <xf numFmtId="3" fontId="7" fillId="6" borderId="25" xfId="0" applyNumberFormat="1" applyFont="1" applyFill="1" applyBorder="1" applyAlignment="1" applyProtection="1">
      <alignment horizontal="center" vertical="center"/>
      <protection locked="0"/>
    </xf>
    <xf numFmtId="3" fontId="7" fillId="6" borderId="31" xfId="0" applyNumberFormat="1" applyFont="1" applyFill="1" applyBorder="1" applyAlignment="1">
      <alignment horizontal="center" vertical="center"/>
    </xf>
    <xf numFmtId="3" fontId="7" fillId="6" borderId="1" xfId="0" applyNumberFormat="1" applyFont="1" applyFill="1" applyBorder="1" applyAlignment="1" applyProtection="1">
      <alignment horizontal="center" vertical="center"/>
      <protection locked="0"/>
    </xf>
    <xf numFmtId="3" fontId="7" fillId="6" borderId="5" xfId="0" applyNumberFormat="1" applyFont="1" applyFill="1" applyBorder="1" applyAlignment="1" applyProtection="1">
      <alignment horizontal="center" vertical="center"/>
      <protection locked="0"/>
    </xf>
    <xf numFmtId="3" fontId="7" fillId="6" borderId="48" xfId="0" applyNumberFormat="1" applyFont="1" applyFill="1" applyBorder="1" applyAlignment="1" applyProtection="1">
      <alignment horizontal="center" vertical="center"/>
      <protection/>
    </xf>
    <xf numFmtId="14" fontId="7" fillId="7" borderId="11" xfId="0" applyNumberFormat="1" applyFont="1" applyFill="1" applyBorder="1" applyAlignment="1" applyProtection="1">
      <alignment horizontal="center" vertical="center" textRotation="90"/>
      <protection locked="0"/>
    </xf>
    <xf numFmtId="3" fontId="7" fillId="7" borderId="28" xfId="0" applyNumberFormat="1" applyFont="1" applyFill="1" applyBorder="1" applyAlignment="1" applyProtection="1">
      <alignment horizontal="center" vertical="center"/>
      <protection locked="0"/>
    </xf>
    <xf numFmtId="3" fontId="7" fillId="7" borderId="11" xfId="0" applyNumberFormat="1" applyFont="1" applyFill="1" applyBorder="1" applyAlignment="1">
      <alignment horizontal="center" vertical="center"/>
    </xf>
    <xf numFmtId="3" fontId="7" fillId="7" borderId="11" xfId="0" applyNumberFormat="1" applyFont="1" applyFill="1" applyBorder="1" applyAlignment="1" applyProtection="1">
      <alignment horizontal="center" vertical="center"/>
      <protection locked="0"/>
    </xf>
    <xf numFmtId="3" fontId="7" fillId="7" borderId="31" xfId="0" applyNumberFormat="1" applyFont="1" applyFill="1" applyBorder="1" applyAlignment="1" applyProtection="1">
      <alignment horizontal="center" vertical="center"/>
      <protection locked="0"/>
    </xf>
    <xf numFmtId="3" fontId="7" fillId="7" borderId="13" xfId="0" applyNumberFormat="1" applyFont="1" applyFill="1" applyBorder="1" applyAlignment="1" applyProtection="1">
      <alignment horizontal="center" vertical="center"/>
      <protection locked="0"/>
    </xf>
    <xf numFmtId="3" fontId="7" fillId="7" borderId="50" xfId="0" applyNumberFormat="1" applyFont="1" applyFill="1" applyBorder="1" applyAlignment="1" applyProtection="1">
      <alignment horizontal="center" vertical="center"/>
      <protection locked="0"/>
    </xf>
    <xf numFmtId="3" fontId="7" fillId="7" borderId="55" xfId="0" applyNumberFormat="1" applyFont="1" applyFill="1" applyBorder="1" applyAlignment="1" applyProtection="1">
      <alignment horizontal="center" vertical="center"/>
      <protection locked="0"/>
    </xf>
    <xf numFmtId="3" fontId="7" fillId="7" borderId="3" xfId="0" applyNumberFormat="1" applyFont="1" applyFill="1" applyBorder="1" applyAlignment="1" applyProtection="1">
      <alignment horizontal="center" vertical="center"/>
      <protection locked="0"/>
    </xf>
    <xf numFmtId="3" fontId="7" fillId="7" borderId="25" xfId="0" applyNumberFormat="1" applyFont="1" applyFill="1" applyBorder="1" applyAlignment="1" applyProtection="1">
      <alignment horizontal="center" vertical="center"/>
      <protection locked="0"/>
    </xf>
    <xf numFmtId="3" fontId="7" fillId="7" borderId="9" xfId="0" applyNumberFormat="1" applyFont="1" applyFill="1" applyBorder="1" applyAlignment="1">
      <alignment horizontal="center" vertical="center"/>
    </xf>
    <xf numFmtId="3" fontId="7" fillId="7" borderId="1" xfId="0" applyNumberFormat="1" applyFont="1" applyFill="1" applyBorder="1" applyAlignment="1" applyProtection="1">
      <alignment horizontal="center" vertical="center"/>
      <protection locked="0"/>
    </xf>
    <xf numFmtId="3" fontId="7" fillId="7" borderId="7" xfId="0" applyNumberFormat="1" applyFont="1" applyFill="1" applyBorder="1" applyAlignment="1" applyProtection="1">
      <alignment horizontal="center" vertical="center"/>
      <protection locked="0"/>
    </xf>
    <xf numFmtId="3" fontId="7" fillId="7" borderId="15" xfId="0" applyNumberFormat="1" applyFont="1" applyFill="1" applyBorder="1" applyAlignment="1" applyProtection="1">
      <alignment horizontal="center" vertical="center"/>
      <protection locked="0"/>
    </xf>
    <xf numFmtId="3" fontId="7" fillId="7" borderId="5" xfId="0" applyNumberFormat="1" applyFont="1" applyFill="1" applyBorder="1" applyAlignment="1" applyProtection="1">
      <alignment horizontal="center" vertical="center"/>
      <protection locked="0"/>
    </xf>
    <xf numFmtId="3" fontId="7" fillId="7" borderId="48" xfId="0" applyNumberFormat="1" applyFont="1" applyFill="1" applyBorder="1" applyAlignment="1" applyProtection="1">
      <alignment horizontal="center" vertical="center"/>
      <protection/>
    </xf>
    <xf numFmtId="0" fontId="4" fillId="5" borderId="12" xfId="0" applyFont="1" applyFill="1" applyBorder="1" applyAlignment="1" applyProtection="1">
      <alignment horizontal="center" vertical="center"/>
      <protection/>
    </xf>
    <xf numFmtId="0" fontId="3" fillId="4" borderId="55" xfId="0" applyFont="1" applyFill="1" applyBorder="1" applyAlignment="1">
      <alignment horizontal="center" vertical="center" textRotation="90"/>
    </xf>
    <xf numFmtId="0" fontId="3" fillId="4" borderId="69" xfId="0" applyFont="1" applyFill="1" applyBorder="1" applyAlignment="1">
      <alignment horizontal="center" vertical="center" textRotation="90"/>
    </xf>
    <xf numFmtId="0" fontId="3" fillId="4" borderId="70" xfId="0" applyFont="1" applyFill="1" applyBorder="1" applyAlignment="1">
      <alignment horizontal="center" vertical="center" textRotation="90"/>
    </xf>
    <xf numFmtId="0" fontId="4" fillId="4" borderId="33" xfId="0" applyFont="1" applyFill="1" applyBorder="1" applyAlignment="1">
      <alignment horizontal="center" vertical="center" textRotation="90"/>
    </xf>
    <xf numFmtId="0" fontId="4" fillId="4" borderId="35" xfId="0" applyFont="1" applyFill="1" applyBorder="1" applyAlignment="1">
      <alignment horizontal="center" vertical="center" textRotation="90"/>
    </xf>
    <xf numFmtId="0" fontId="4" fillId="4" borderId="3" xfId="0" applyFont="1" applyFill="1" applyBorder="1" applyAlignment="1">
      <alignment horizontal="center" vertical="center" textRotation="90"/>
    </xf>
    <xf numFmtId="3" fontId="4" fillId="4" borderId="15" xfId="0" applyNumberFormat="1" applyFont="1" applyFill="1" applyBorder="1" applyAlignment="1">
      <alignment horizontal="center" vertical="center" textRotation="90"/>
    </xf>
    <xf numFmtId="3" fontId="4" fillId="4" borderId="52" xfId="0" applyNumberFormat="1" applyFont="1" applyFill="1" applyBorder="1" applyAlignment="1">
      <alignment horizontal="center" vertical="center" textRotation="90"/>
    </xf>
    <xf numFmtId="3" fontId="4" fillId="4" borderId="5" xfId="0" applyNumberFormat="1" applyFont="1" applyFill="1" applyBorder="1" applyAlignment="1">
      <alignment horizontal="center" vertical="center" textRotation="90"/>
    </xf>
    <xf numFmtId="0" fontId="3" fillId="0" borderId="1" xfId="0" applyFont="1" applyBorder="1" applyAlignment="1">
      <alignment horizontal="center"/>
    </xf>
    <xf numFmtId="3" fontId="4" fillId="8" borderId="3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0" fillId="2" borderId="71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3" fillId="4" borderId="59" xfId="0" applyFont="1" applyFill="1" applyBorder="1" applyAlignment="1">
      <alignment horizontal="center" vertical="center" textRotation="90"/>
    </xf>
    <xf numFmtId="3" fontId="4" fillId="4" borderId="45" xfId="0" applyNumberFormat="1" applyFont="1" applyFill="1" applyBorder="1" applyAlignment="1">
      <alignment horizontal="center" vertical="center" textRotation="90"/>
    </xf>
    <xf numFmtId="0" fontId="3" fillId="0" borderId="3" xfId="0" applyFont="1" applyBorder="1" applyAlignment="1">
      <alignment horizontal="center"/>
    </xf>
    <xf numFmtId="3" fontId="4" fillId="8" borderId="25" xfId="0" applyNumberFormat="1" applyFont="1" applyFill="1" applyBorder="1" applyAlignment="1">
      <alignment horizontal="center" vertical="center"/>
    </xf>
    <xf numFmtId="0" fontId="4" fillId="8" borderId="25" xfId="0" applyFont="1" applyFill="1" applyBorder="1" applyAlignment="1">
      <alignment horizontal="center" vertical="center"/>
    </xf>
    <xf numFmtId="0" fontId="4" fillId="8" borderId="26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3" fontId="4" fillId="9" borderId="62" xfId="0" applyNumberFormat="1" applyFont="1" applyFill="1" applyBorder="1" applyAlignment="1">
      <alignment horizontal="center" vertical="center"/>
    </xf>
    <xf numFmtId="3" fontId="4" fillId="9" borderId="12" xfId="0" applyNumberFormat="1" applyFont="1" applyFill="1" applyBorder="1" applyAlignment="1">
      <alignment horizontal="center" vertical="center"/>
    </xf>
    <xf numFmtId="3" fontId="4" fillId="9" borderId="28" xfId="0" applyNumberFormat="1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72" xfId="0" applyFont="1" applyFill="1" applyBorder="1" applyAlignment="1">
      <alignment horizontal="center" vertical="center"/>
    </xf>
    <xf numFmtId="3" fontId="4" fillId="5" borderId="62" xfId="0" applyNumberFormat="1" applyFont="1" applyFill="1" applyBorder="1" applyAlignment="1" applyProtection="1">
      <alignment horizontal="center" vertical="center"/>
      <protection/>
    </xf>
    <xf numFmtId="0" fontId="0" fillId="5" borderId="28" xfId="0" applyFill="1" applyBorder="1" applyAlignment="1">
      <alignment horizontal="center" vertical="center"/>
    </xf>
    <xf numFmtId="3" fontId="8" fillId="0" borderId="52" xfId="0" applyNumberFormat="1" applyFont="1" applyBorder="1" applyAlignment="1">
      <alignment horizontal="center" vertical="center"/>
    </xf>
    <xf numFmtId="3" fontId="8" fillId="0" borderId="60" xfId="0" applyNumberFormat="1" applyFont="1" applyBorder="1" applyAlignment="1">
      <alignment horizontal="center" vertical="center"/>
    </xf>
    <xf numFmtId="3" fontId="0" fillId="0" borderId="73" xfId="0" applyNumberFormat="1" applyFont="1" applyBorder="1" applyAlignment="1">
      <alignment horizontal="center" vertical="center"/>
    </xf>
    <xf numFmtId="3" fontId="0" fillId="0" borderId="65" xfId="0" applyNumberFormat="1" applyFont="1" applyBorder="1" applyAlignment="1">
      <alignment horizontal="center" vertical="center"/>
    </xf>
    <xf numFmtId="3" fontId="0" fillId="7" borderId="13" xfId="0" applyNumberFormat="1" applyFont="1" applyFill="1" applyBorder="1" applyAlignment="1" applyProtection="1">
      <alignment horizontal="center" vertical="center"/>
      <protection locked="0"/>
    </xf>
    <xf numFmtId="3" fontId="0" fillId="7" borderId="31" xfId="0" applyNumberFormat="1" applyFont="1" applyFill="1" applyBorder="1" applyAlignment="1" applyProtection="1">
      <alignment horizontal="center" vertical="center"/>
      <protection locked="0"/>
    </xf>
    <xf numFmtId="3" fontId="7" fillId="5" borderId="13" xfId="0" applyNumberFormat="1" applyFont="1" applyFill="1" applyBorder="1" applyAlignment="1" applyProtection="1">
      <alignment horizontal="center" vertical="center"/>
      <protection locked="0"/>
    </xf>
    <xf numFmtId="3" fontId="7" fillId="5" borderId="31" xfId="0" applyNumberFormat="1" applyFont="1" applyFill="1" applyBorder="1" applyAlignment="1" applyProtection="1">
      <alignment horizontal="center" vertical="center"/>
      <protection locked="0"/>
    </xf>
    <xf numFmtId="3" fontId="0" fillId="0" borderId="52" xfId="0" applyNumberFormat="1" applyFont="1" applyBorder="1" applyAlignment="1">
      <alignment horizontal="center" vertical="center"/>
    </xf>
    <xf numFmtId="3" fontId="0" fillId="0" borderId="60" xfId="0" applyNumberFormat="1" applyFont="1" applyBorder="1" applyAlignment="1">
      <alignment horizontal="center" vertical="center"/>
    </xf>
    <xf numFmtId="0" fontId="4" fillId="6" borderId="61" xfId="0" applyFont="1" applyFill="1" applyBorder="1" applyAlignment="1" applyProtection="1">
      <alignment horizontal="center" vertical="center"/>
      <protection locked="0"/>
    </xf>
    <xf numFmtId="0" fontId="4" fillId="6" borderId="48" xfId="0" applyFont="1" applyFill="1" applyBorder="1" applyAlignment="1" applyProtection="1">
      <alignment horizontal="center" vertical="center"/>
      <protection locked="0"/>
    </xf>
    <xf numFmtId="0" fontId="4" fillId="7" borderId="54" xfId="0" applyFont="1" applyFill="1" applyBorder="1" applyAlignment="1" applyProtection="1">
      <alignment horizontal="center" vertical="center"/>
      <protection locked="0"/>
    </xf>
    <xf numFmtId="0" fontId="4" fillId="7" borderId="58" xfId="0" applyFont="1" applyFill="1" applyBorder="1" applyAlignment="1" applyProtection="1">
      <alignment horizontal="center" vertical="center"/>
      <protection locked="0"/>
    </xf>
    <xf numFmtId="14" fontId="7" fillId="5" borderId="13" xfId="0" applyNumberFormat="1" applyFont="1" applyFill="1" applyBorder="1" applyAlignment="1" applyProtection="1">
      <alignment horizontal="center" vertical="center" textRotation="90"/>
      <protection locked="0"/>
    </xf>
    <xf numFmtId="0" fontId="0" fillId="0" borderId="22" xfId="0" applyBorder="1" applyAlignment="1">
      <alignment horizontal="center" vertical="center"/>
    </xf>
    <xf numFmtId="3" fontId="0" fillId="6" borderId="13" xfId="0" applyNumberFormat="1" applyFont="1" applyFill="1" applyBorder="1" applyAlignment="1" applyProtection="1">
      <alignment horizontal="center" vertical="center"/>
      <protection locked="0"/>
    </xf>
    <xf numFmtId="3" fontId="0" fillId="6" borderId="31" xfId="0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7">
      <selection activeCell="J15" sqref="J15"/>
    </sheetView>
  </sheetViews>
  <sheetFormatPr defaultColWidth="9.140625" defaultRowHeight="12.75"/>
  <cols>
    <col min="4" max="4" width="15.28125" style="0" customWidth="1"/>
    <col min="5" max="5" width="12.140625" style="0" customWidth="1"/>
    <col min="8" max="8" width="10.140625" style="0" customWidth="1"/>
    <col min="10" max="10" width="15.57421875" style="0" customWidth="1"/>
  </cols>
  <sheetData>
    <row r="1" spans="1:12" ht="15">
      <c r="A1" s="223" t="s">
        <v>28</v>
      </c>
      <c r="B1" s="226" t="s">
        <v>0</v>
      </c>
      <c r="C1" s="229" t="s">
        <v>26</v>
      </c>
      <c r="D1" s="1" t="s">
        <v>1</v>
      </c>
      <c r="E1" s="232">
        <v>200301</v>
      </c>
      <c r="F1" s="232"/>
      <c r="G1" s="2">
        <v>200201</v>
      </c>
      <c r="H1" s="3">
        <v>200307</v>
      </c>
      <c r="I1" s="4"/>
      <c r="J1" s="4"/>
      <c r="K1" s="4"/>
      <c r="L1" s="4"/>
    </row>
    <row r="2" spans="1:12" ht="45">
      <c r="A2" s="224"/>
      <c r="B2" s="227"/>
      <c r="C2" s="230"/>
      <c r="D2" s="5"/>
      <c r="E2" s="6" t="s">
        <v>2</v>
      </c>
      <c r="F2" s="6" t="s">
        <v>3</v>
      </c>
      <c r="G2" s="6" t="s">
        <v>4</v>
      </c>
      <c r="H2" s="7" t="s">
        <v>5</v>
      </c>
      <c r="I2" s="4"/>
      <c r="J2" s="4"/>
      <c r="K2" s="4"/>
      <c r="L2" s="4"/>
    </row>
    <row r="3" spans="1:16" ht="15">
      <c r="A3" s="224"/>
      <c r="B3" s="227"/>
      <c r="C3" s="230"/>
      <c r="D3" s="8"/>
      <c r="E3" s="9" t="s">
        <v>6</v>
      </c>
      <c r="F3" s="9"/>
      <c r="G3" s="9" t="s">
        <v>7</v>
      </c>
      <c r="H3" s="10" t="s">
        <v>8</v>
      </c>
      <c r="I3" s="184"/>
      <c r="J3" s="184"/>
      <c r="K3" s="184"/>
      <c r="L3" s="184"/>
      <c r="M3" s="185"/>
      <c r="N3" s="185"/>
      <c r="O3" s="185"/>
      <c r="P3" s="185"/>
    </row>
    <row r="4" spans="1:16" ht="15.75">
      <c r="A4" s="224"/>
      <c r="B4" s="227"/>
      <c r="C4" s="230"/>
      <c r="D4" s="11" t="s">
        <v>9</v>
      </c>
      <c r="E4" s="12">
        <v>241590</v>
      </c>
      <c r="F4" s="12"/>
      <c r="G4" s="12"/>
      <c r="H4" s="13">
        <v>1480</v>
      </c>
      <c r="I4" s="19"/>
      <c r="J4" s="19"/>
      <c r="K4" s="19"/>
      <c r="L4" s="19"/>
      <c r="M4" s="185"/>
      <c r="N4" s="185"/>
      <c r="O4" s="185"/>
      <c r="P4" s="185"/>
    </row>
    <row r="5" spans="1:16" ht="15.75">
      <c r="A5" s="224"/>
      <c r="B5" s="227"/>
      <c r="C5" s="230"/>
      <c r="D5" s="11" t="s">
        <v>10</v>
      </c>
      <c r="E5" s="12">
        <v>199350</v>
      </c>
      <c r="F5" s="12"/>
      <c r="G5" s="12"/>
      <c r="H5" s="13">
        <v>1800</v>
      </c>
      <c r="I5" s="19"/>
      <c r="J5" s="19"/>
      <c r="K5" s="19"/>
      <c r="L5" s="19"/>
      <c r="M5" s="185"/>
      <c r="N5" s="185"/>
      <c r="O5" s="185"/>
      <c r="P5" s="185"/>
    </row>
    <row r="6" spans="1:16" ht="15.75">
      <c r="A6" s="224"/>
      <c r="B6" s="228"/>
      <c r="C6" s="230"/>
      <c r="D6" s="14" t="s">
        <v>11</v>
      </c>
      <c r="E6" s="12">
        <v>237500</v>
      </c>
      <c r="F6" s="15"/>
      <c r="G6" s="16"/>
      <c r="H6" s="17">
        <v>4310</v>
      </c>
      <c r="I6" s="19"/>
      <c r="J6" s="19"/>
      <c r="K6" s="19"/>
      <c r="L6" s="19"/>
      <c r="M6" s="185"/>
      <c r="N6" s="185"/>
      <c r="O6" s="185"/>
      <c r="P6" s="185"/>
    </row>
    <row r="7" spans="1:16" ht="15.75">
      <c r="A7" s="224"/>
      <c r="B7" s="228"/>
      <c r="C7" s="230"/>
      <c r="D7" s="11" t="s">
        <v>12</v>
      </c>
      <c r="E7" s="12">
        <v>252350</v>
      </c>
      <c r="F7" s="15"/>
      <c r="G7" s="186">
        <v>1550</v>
      </c>
      <c r="H7" s="17">
        <v>2380</v>
      </c>
      <c r="I7" s="19"/>
      <c r="J7" s="19"/>
      <c r="K7" s="19"/>
      <c r="L7" s="19"/>
      <c r="M7" s="185"/>
      <c r="N7" s="185"/>
      <c r="O7" s="185"/>
      <c r="P7" s="185"/>
    </row>
    <row r="8" spans="1:16" ht="15.75">
      <c r="A8" s="224"/>
      <c r="B8" s="228"/>
      <c r="C8" s="230"/>
      <c r="D8" s="11" t="s">
        <v>13</v>
      </c>
      <c r="E8" s="12">
        <v>291660</v>
      </c>
      <c r="F8" s="15"/>
      <c r="G8" s="18"/>
      <c r="H8" s="17">
        <v>3280</v>
      </c>
      <c r="I8" s="19"/>
      <c r="J8" s="19"/>
      <c r="K8" s="19"/>
      <c r="L8" s="19"/>
      <c r="M8" s="185"/>
      <c r="N8" s="185"/>
      <c r="O8" s="185"/>
      <c r="P8" s="185"/>
    </row>
    <row r="9" spans="1:12" ht="15.75">
      <c r="A9" s="224"/>
      <c r="B9" s="228"/>
      <c r="C9" s="230"/>
      <c r="D9" s="11" t="s">
        <v>14</v>
      </c>
      <c r="E9" s="12">
        <v>242360</v>
      </c>
      <c r="F9" s="15"/>
      <c r="G9" s="18"/>
      <c r="H9" s="17">
        <v>0</v>
      </c>
      <c r="I9" s="187">
        <v>1479610</v>
      </c>
      <c r="J9" s="19" t="s">
        <v>23</v>
      </c>
      <c r="K9" s="4"/>
      <c r="L9" s="4"/>
    </row>
    <row r="10" spans="1:12" ht="15">
      <c r="A10" s="224"/>
      <c r="B10" s="228"/>
      <c r="C10" s="230"/>
      <c r="D10" s="15"/>
      <c r="E10" s="21"/>
      <c r="F10" s="21"/>
      <c r="G10" s="22"/>
      <c r="H10" s="23"/>
      <c r="I10" s="187">
        <v>36570</v>
      </c>
      <c r="J10" s="19" t="s">
        <v>25</v>
      </c>
      <c r="K10" s="4"/>
      <c r="L10" s="4"/>
    </row>
    <row r="11" spans="1:12" ht="15.75">
      <c r="A11" s="225"/>
      <c r="B11" s="228"/>
      <c r="C11" s="231"/>
      <c r="D11" s="24" t="s">
        <v>15</v>
      </c>
      <c r="E11" s="18">
        <v>1464810</v>
      </c>
      <c r="F11" s="18">
        <v>0</v>
      </c>
      <c r="G11" s="18">
        <v>1550</v>
      </c>
      <c r="H11" s="25">
        <v>13250</v>
      </c>
      <c r="I11" s="188">
        <v>1516180</v>
      </c>
      <c r="J11" s="19" t="s">
        <v>24</v>
      </c>
      <c r="K11" s="4"/>
      <c r="L11" s="4"/>
    </row>
    <row r="12" spans="1:12" ht="15.75">
      <c r="A12" s="27"/>
      <c r="B12" s="28"/>
      <c r="C12" s="29"/>
      <c r="D12" s="19"/>
      <c r="E12" s="233">
        <v>1479610</v>
      </c>
      <c r="F12" s="234"/>
      <c r="G12" s="234"/>
      <c r="H12" s="235"/>
      <c r="I12" s="236" t="s">
        <v>22</v>
      </c>
      <c r="J12" s="237"/>
      <c r="K12" s="4"/>
      <c r="L12" s="4"/>
    </row>
    <row r="13" spans="1:12" ht="15.75">
      <c r="A13" s="27"/>
      <c r="B13" s="28"/>
      <c r="C13" s="29"/>
      <c r="D13" s="19"/>
      <c r="E13" s="30"/>
      <c r="F13" s="31"/>
      <c r="G13" s="31"/>
      <c r="H13" s="32"/>
      <c r="I13" s="33"/>
      <c r="J13" s="33"/>
      <c r="K13" s="4"/>
      <c r="L13" s="4"/>
    </row>
    <row r="14" spans="1:12" ht="15">
      <c r="A14" s="238" t="s">
        <v>29</v>
      </c>
      <c r="B14" s="227" t="s">
        <v>0</v>
      </c>
      <c r="C14" s="239" t="s">
        <v>26</v>
      </c>
      <c r="D14" s="22" t="s">
        <v>1</v>
      </c>
      <c r="E14" s="240">
        <v>200301</v>
      </c>
      <c r="F14" s="240"/>
      <c r="G14" s="34">
        <v>200201</v>
      </c>
      <c r="H14" s="35">
        <v>200307</v>
      </c>
      <c r="I14" s="4"/>
      <c r="J14" s="4"/>
      <c r="K14" s="4"/>
      <c r="L14" s="4"/>
    </row>
    <row r="15" spans="1:12" ht="45">
      <c r="A15" s="224"/>
      <c r="B15" s="227"/>
      <c r="C15" s="230"/>
      <c r="D15" s="5"/>
      <c r="E15" s="6" t="s">
        <v>2</v>
      </c>
      <c r="F15" s="6" t="s">
        <v>3</v>
      </c>
      <c r="G15" s="6" t="s">
        <v>4</v>
      </c>
      <c r="H15" s="7" t="s">
        <v>5</v>
      </c>
      <c r="I15" s="4"/>
      <c r="J15" s="4"/>
      <c r="K15" s="4"/>
      <c r="L15" s="4"/>
    </row>
    <row r="16" spans="1:15" ht="15">
      <c r="A16" s="224"/>
      <c r="B16" s="227"/>
      <c r="C16" s="230"/>
      <c r="D16" s="8"/>
      <c r="E16" s="9" t="s">
        <v>6</v>
      </c>
      <c r="F16" s="9"/>
      <c r="G16" s="9" t="s">
        <v>7</v>
      </c>
      <c r="H16" s="10" t="s">
        <v>8</v>
      </c>
      <c r="I16" s="184"/>
      <c r="J16" s="184"/>
      <c r="K16" s="184"/>
      <c r="L16" s="184"/>
      <c r="M16" s="185"/>
      <c r="N16" s="185"/>
      <c r="O16" s="185"/>
    </row>
    <row r="17" spans="1:15" ht="15.75">
      <c r="A17" s="224"/>
      <c r="B17" s="227"/>
      <c r="C17" s="230"/>
      <c r="D17" s="11" t="s">
        <v>16</v>
      </c>
      <c r="E17" s="12">
        <v>240400</v>
      </c>
      <c r="F17" s="12"/>
      <c r="G17" s="12"/>
      <c r="H17" s="13">
        <v>4000</v>
      </c>
      <c r="I17" s="19"/>
      <c r="J17" s="19"/>
      <c r="K17" s="185"/>
      <c r="L17" s="19"/>
      <c r="M17" s="185"/>
      <c r="N17" s="185"/>
      <c r="O17" s="185"/>
    </row>
    <row r="18" spans="1:15" ht="15.75">
      <c r="A18" s="224"/>
      <c r="B18" s="227"/>
      <c r="C18" s="230"/>
      <c r="D18" s="11" t="s">
        <v>17</v>
      </c>
      <c r="E18" s="12">
        <v>261280</v>
      </c>
      <c r="F18" s="12"/>
      <c r="G18" s="12"/>
      <c r="H18" s="13">
        <v>1690</v>
      </c>
      <c r="I18" s="19"/>
      <c r="J18" s="19"/>
      <c r="K18" s="19"/>
      <c r="L18" s="19"/>
      <c r="M18" s="185"/>
      <c r="N18" s="185"/>
      <c r="O18" s="185"/>
    </row>
    <row r="19" spans="1:15" ht="15.75">
      <c r="A19" s="224"/>
      <c r="B19" s="228"/>
      <c r="C19" s="230"/>
      <c r="D19" s="11" t="s">
        <v>18</v>
      </c>
      <c r="E19" s="18">
        <v>227890</v>
      </c>
      <c r="F19" s="15"/>
      <c r="G19" s="16"/>
      <c r="H19" s="25">
        <v>5970</v>
      </c>
      <c r="I19" s="19"/>
      <c r="J19" s="19"/>
      <c r="K19" s="19"/>
      <c r="L19" s="19"/>
      <c r="M19" s="185"/>
      <c r="N19" s="185"/>
      <c r="O19" s="185"/>
    </row>
    <row r="20" spans="1:15" ht="15.75">
      <c r="A20" s="224"/>
      <c r="B20" s="228"/>
      <c r="C20" s="230"/>
      <c r="D20" s="11" t="s">
        <v>19</v>
      </c>
      <c r="E20" s="18">
        <v>248520</v>
      </c>
      <c r="F20" s="15"/>
      <c r="G20" s="18"/>
      <c r="H20" s="25">
        <v>1830</v>
      </c>
      <c r="I20" s="19"/>
      <c r="J20" s="19"/>
      <c r="K20" s="19"/>
      <c r="L20" s="19"/>
      <c r="M20" s="185"/>
      <c r="N20" s="185"/>
      <c r="O20" s="185"/>
    </row>
    <row r="21" spans="1:15" ht="15.75">
      <c r="A21" s="224"/>
      <c r="B21" s="228"/>
      <c r="C21" s="230"/>
      <c r="D21" s="11" t="s">
        <v>20</v>
      </c>
      <c r="E21" s="12">
        <v>237350</v>
      </c>
      <c r="F21" s="15"/>
      <c r="G21" s="18"/>
      <c r="H21" s="25">
        <v>1670</v>
      </c>
      <c r="I21" s="19"/>
      <c r="J21" s="19"/>
      <c r="K21" s="19"/>
      <c r="L21" s="19"/>
      <c r="M21" s="185"/>
      <c r="N21" s="185"/>
      <c r="O21" s="185"/>
    </row>
    <row r="22" spans="1:12" ht="15.75">
      <c r="A22" s="224"/>
      <c r="B22" s="228"/>
      <c r="C22" s="230"/>
      <c r="D22" s="11" t="s">
        <v>21</v>
      </c>
      <c r="E22" s="12">
        <v>217320</v>
      </c>
      <c r="F22" s="15"/>
      <c r="G22" s="18"/>
      <c r="H22" s="25">
        <v>5540</v>
      </c>
      <c r="I22" s="187">
        <v>1432760</v>
      </c>
      <c r="J22" s="19" t="s">
        <v>23</v>
      </c>
      <c r="K22" s="4"/>
      <c r="L22" s="4"/>
    </row>
    <row r="23" spans="1:12" ht="15">
      <c r="A23" s="224"/>
      <c r="B23" s="228"/>
      <c r="C23" s="230"/>
      <c r="D23" s="15"/>
      <c r="E23" s="21"/>
      <c r="F23" s="21"/>
      <c r="G23" s="22"/>
      <c r="H23" s="23"/>
      <c r="I23" s="20">
        <v>6100</v>
      </c>
      <c r="J23" s="19" t="s">
        <v>25</v>
      </c>
      <c r="K23" s="4"/>
      <c r="L23" s="4"/>
    </row>
    <row r="24" spans="1:12" ht="15.75">
      <c r="A24" s="225"/>
      <c r="B24" s="228"/>
      <c r="C24" s="231"/>
      <c r="D24" s="24" t="s">
        <v>15</v>
      </c>
      <c r="E24" s="18">
        <v>1432760</v>
      </c>
      <c r="F24" s="18">
        <v>0</v>
      </c>
      <c r="G24" s="18">
        <v>0</v>
      </c>
      <c r="H24" s="25">
        <v>20700</v>
      </c>
      <c r="I24" s="26">
        <f>I22+I23</f>
        <v>1438860</v>
      </c>
      <c r="J24" s="19" t="s">
        <v>24</v>
      </c>
      <c r="K24" s="4"/>
      <c r="L24" s="4"/>
    </row>
    <row r="25" spans="1:12" ht="16.5" thickBot="1">
      <c r="A25" s="36"/>
      <c r="B25" s="37"/>
      <c r="C25" s="38"/>
      <c r="D25" s="39"/>
      <c r="E25" s="241">
        <v>1432760</v>
      </c>
      <c r="F25" s="242"/>
      <c r="G25" s="242"/>
      <c r="H25" s="243"/>
      <c r="I25" s="236" t="s">
        <v>22</v>
      </c>
      <c r="J25" s="237"/>
      <c r="K25" s="4"/>
      <c r="L25" s="4"/>
    </row>
    <row r="26" spans="1:12" ht="16.5" thickBot="1">
      <c r="A26" s="244"/>
      <c r="B26" s="244"/>
      <c r="C26" s="244"/>
      <c r="D26" s="245"/>
      <c r="E26" s="246">
        <v>2912370</v>
      </c>
      <c r="F26" s="247"/>
      <c r="G26" s="247"/>
      <c r="H26" s="248"/>
      <c r="I26" s="249" t="s">
        <v>27</v>
      </c>
      <c r="J26" s="250"/>
      <c r="K26" s="4"/>
      <c r="L26" s="4"/>
    </row>
    <row r="29" spans="4:5" ht="12.75">
      <c r="D29" s="40" t="s">
        <v>30</v>
      </c>
      <c r="E29" s="41">
        <f>I11+I24</f>
        <v>2955040</v>
      </c>
    </row>
  </sheetData>
  <sheetProtection/>
  <mergeCells count="15">
    <mergeCell ref="E25:H25"/>
    <mergeCell ref="I25:J25"/>
    <mergeCell ref="A26:D26"/>
    <mergeCell ref="E26:H26"/>
    <mergeCell ref="I26:J26"/>
    <mergeCell ref="E12:H12"/>
    <mergeCell ref="I12:J12"/>
    <mergeCell ref="A14:A24"/>
    <mergeCell ref="B14:B24"/>
    <mergeCell ref="C14:C24"/>
    <mergeCell ref="E14:F14"/>
    <mergeCell ref="A1:A11"/>
    <mergeCell ref="B1:B11"/>
    <mergeCell ref="C1:C11"/>
    <mergeCell ref="E1:F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5"/>
  <sheetViews>
    <sheetView tabSelected="1" workbookViewId="0" topLeftCell="A1">
      <selection activeCell="H36" sqref="H36"/>
    </sheetView>
  </sheetViews>
  <sheetFormatPr defaultColWidth="9.140625" defaultRowHeight="12.75"/>
  <cols>
    <col min="1" max="1" width="25.8515625" style="0" bestFit="1" customWidth="1"/>
    <col min="14" max="14" width="9.140625" style="179" customWidth="1"/>
  </cols>
  <sheetData>
    <row r="1" spans="1:18" ht="16.5" thickBot="1">
      <c r="A1" s="42" t="s">
        <v>0</v>
      </c>
      <c r="B1" s="263" t="s">
        <v>31</v>
      </c>
      <c r="C1" s="264"/>
      <c r="D1" s="264"/>
      <c r="E1" s="264"/>
      <c r="F1" s="264"/>
      <c r="G1" s="264"/>
      <c r="H1" s="264"/>
      <c r="I1" s="265" t="s">
        <v>32</v>
      </c>
      <c r="J1" s="266"/>
      <c r="K1" s="266"/>
      <c r="L1" s="266"/>
      <c r="M1" s="266"/>
      <c r="N1" s="266"/>
      <c r="O1" s="266"/>
      <c r="P1" s="267" t="s">
        <v>33</v>
      </c>
      <c r="Q1" s="43"/>
      <c r="R1" s="43"/>
    </row>
    <row r="2" spans="1:18" ht="67.5" thickBot="1">
      <c r="A2" s="44" t="s">
        <v>34</v>
      </c>
      <c r="B2" s="45" t="s">
        <v>9</v>
      </c>
      <c r="C2" s="46" t="s">
        <v>35</v>
      </c>
      <c r="D2" s="46" t="s">
        <v>11</v>
      </c>
      <c r="E2" s="46" t="s">
        <v>36</v>
      </c>
      <c r="F2" s="46" t="s">
        <v>13</v>
      </c>
      <c r="G2" s="47" t="s">
        <v>14</v>
      </c>
      <c r="H2" s="189" t="s">
        <v>37</v>
      </c>
      <c r="I2" s="45" t="s">
        <v>38</v>
      </c>
      <c r="J2" s="48" t="s">
        <v>39</v>
      </c>
      <c r="K2" s="48" t="s">
        <v>40</v>
      </c>
      <c r="L2" s="48" t="s">
        <v>41</v>
      </c>
      <c r="M2" s="49" t="s">
        <v>20</v>
      </c>
      <c r="N2" s="50" t="s">
        <v>42</v>
      </c>
      <c r="O2" s="206" t="s">
        <v>37</v>
      </c>
      <c r="P2" s="268"/>
      <c r="Q2" s="51"/>
      <c r="R2" s="51"/>
    </row>
    <row r="3" spans="1:18" ht="15" customHeight="1" thickBot="1">
      <c r="A3" s="52" t="s">
        <v>43</v>
      </c>
      <c r="B3" s="53">
        <v>3939</v>
      </c>
      <c r="C3" s="54">
        <v>3885</v>
      </c>
      <c r="D3" s="54">
        <v>3696</v>
      </c>
      <c r="E3" s="54">
        <v>4359</v>
      </c>
      <c r="F3" s="54">
        <v>6778</v>
      </c>
      <c r="G3" s="55">
        <v>4543</v>
      </c>
      <c r="H3" s="190">
        <f>SUM(B3:G3)</f>
        <v>27200</v>
      </c>
      <c r="I3" s="53">
        <v>4303</v>
      </c>
      <c r="J3" s="54">
        <v>4391</v>
      </c>
      <c r="K3" s="54">
        <v>4939</v>
      </c>
      <c r="L3" s="54">
        <v>6373</v>
      </c>
      <c r="M3" s="56">
        <v>4140</v>
      </c>
      <c r="N3" s="55">
        <v>3360</v>
      </c>
      <c r="O3" s="207">
        <f>SUM(I3:N3)</f>
        <v>27506</v>
      </c>
      <c r="P3" s="57">
        <f>H3+O3</f>
        <v>54706</v>
      </c>
      <c r="Q3" s="58"/>
      <c r="R3" s="58"/>
    </row>
    <row r="4" spans="1:18" ht="15" customHeight="1" thickBot="1">
      <c r="A4" s="59" t="s">
        <v>44</v>
      </c>
      <c r="B4" s="60">
        <v>5470</v>
      </c>
      <c r="C4" s="61">
        <v>4700</v>
      </c>
      <c r="D4" s="61">
        <v>10280</v>
      </c>
      <c r="E4" s="61">
        <v>5780</v>
      </c>
      <c r="F4" s="61">
        <v>6160</v>
      </c>
      <c r="G4" s="62">
        <v>5700</v>
      </c>
      <c r="H4" s="191">
        <f>SUM(B4:G4)</f>
        <v>38090</v>
      </c>
      <c r="I4" s="60">
        <v>12540</v>
      </c>
      <c r="J4" s="61">
        <v>5200</v>
      </c>
      <c r="K4" s="61">
        <v>10240</v>
      </c>
      <c r="L4" s="61">
        <v>5600</v>
      </c>
      <c r="M4" s="63">
        <v>5280</v>
      </c>
      <c r="N4" s="62">
        <v>5320</v>
      </c>
      <c r="O4" s="207">
        <f>SUM(I4:N4)</f>
        <v>44180</v>
      </c>
      <c r="P4" s="64">
        <f>H4+O4</f>
        <v>82270</v>
      </c>
      <c r="Q4" s="58"/>
      <c r="R4" s="58"/>
    </row>
    <row r="5" spans="1:18" ht="15" customHeight="1" thickBot="1">
      <c r="A5" s="65" t="s">
        <v>45</v>
      </c>
      <c r="B5" s="66">
        <v>0</v>
      </c>
      <c r="C5" s="67">
        <v>0</v>
      </c>
      <c r="D5" s="67">
        <v>0</v>
      </c>
      <c r="E5" s="67">
        <v>0</v>
      </c>
      <c r="F5" s="67">
        <v>0</v>
      </c>
      <c r="G5" s="68">
        <v>0</v>
      </c>
      <c r="H5" s="191">
        <f>SUM(B5:G5)</f>
        <v>0</v>
      </c>
      <c r="I5" s="66">
        <v>0</v>
      </c>
      <c r="J5" s="67">
        <v>0</v>
      </c>
      <c r="K5" s="67">
        <v>0</v>
      </c>
      <c r="L5" s="67">
        <v>0</v>
      </c>
      <c r="M5" s="69">
        <v>0</v>
      </c>
      <c r="N5" s="68">
        <v>0</v>
      </c>
      <c r="O5" s="207">
        <f>SUM(I5:N5)</f>
        <v>0</v>
      </c>
      <c r="P5" s="64">
        <f>H5+O5</f>
        <v>0</v>
      </c>
      <c r="Q5" s="58"/>
      <c r="R5" s="58"/>
    </row>
    <row r="6" spans="1:18" ht="15" customHeight="1" thickBot="1">
      <c r="A6" s="70" t="s">
        <v>46</v>
      </c>
      <c r="B6" s="71">
        <f aca="true" t="shared" si="0" ref="B6:P6">SUM(B3:B5)</f>
        <v>9409</v>
      </c>
      <c r="C6" s="71">
        <f t="shared" si="0"/>
        <v>8585</v>
      </c>
      <c r="D6" s="71">
        <f t="shared" si="0"/>
        <v>13976</v>
      </c>
      <c r="E6" s="71">
        <f t="shared" si="0"/>
        <v>10139</v>
      </c>
      <c r="F6" s="71">
        <f t="shared" si="0"/>
        <v>12938</v>
      </c>
      <c r="G6" s="72">
        <f t="shared" si="0"/>
        <v>10243</v>
      </c>
      <c r="H6" s="192">
        <f t="shared" si="0"/>
        <v>65290</v>
      </c>
      <c r="I6" s="71">
        <f t="shared" si="0"/>
        <v>16843</v>
      </c>
      <c r="J6" s="71">
        <f t="shared" si="0"/>
        <v>9591</v>
      </c>
      <c r="K6" s="71">
        <f t="shared" si="0"/>
        <v>15179</v>
      </c>
      <c r="L6" s="71">
        <f t="shared" si="0"/>
        <v>11973</v>
      </c>
      <c r="M6" s="73">
        <f>(M3+M4+M5)</f>
        <v>9420</v>
      </c>
      <c r="N6" s="72">
        <f t="shared" si="0"/>
        <v>8680</v>
      </c>
      <c r="O6" s="208">
        <f t="shared" si="0"/>
        <v>71686</v>
      </c>
      <c r="P6" s="74">
        <f t="shared" si="0"/>
        <v>136976</v>
      </c>
      <c r="Q6" s="58"/>
      <c r="R6" s="58"/>
    </row>
    <row r="7" spans="1:18" ht="15" customHeight="1">
      <c r="A7" s="75" t="s">
        <v>47</v>
      </c>
      <c r="B7" s="261">
        <v>5990</v>
      </c>
      <c r="C7" s="261">
        <v>6880</v>
      </c>
      <c r="D7" s="261">
        <v>11960</v>
      </c>
      <c r="E7" s="261">
        <v>4280</v>
      </c>
      <c r="F7" s="261">
        <v>11600</v>
      </c>
      <c r="G7" s="261">
        <v>9860</v>
      </c>
      <c r="H7" s="269">
        <f>SUM(B7:G8)</f>
        <v>50570</v>
      </c>
      <c r="I7" s="261">
        <v>7320</v>
      </c>
      <c r="J7" s="261">
        <v>6580</v>
      </c>
      <c r="K7" s="261">
        <v>10480</v>
      </c>
      <c r="L7" s="261">
        <v>11980</v>
      </c>
      <c r="M7" s="253">
        <v>8320</v>
      </c>
      <c r="N7" s="255">
        <v>8420</v>
      </c>
      <c r="O7" s="257">
        <f>SUM(I7:N8)</f>
        <v>53100</v>
      </c>
      <c r="P7" s="259">
        <f>H7+O7</f>
        <v>103670</v>
      </c>
      <c r="Q7" s="58"/>
      <c r="R7" s="58"/>
    </row>
    <row r="8" spans="1:18" ht="15" customHeight="1" thickBot="1">
      <c r="A8" s="76" t="s">
        <v>48</v>
      </c>
      <c r="B8" s="262"/>
      <c r="C8" s="262"/>
      <c r="D8" s="262"/>
      <c r="E8" s="262"/>
      <c r="F8" s="262"/>
      <c r="G8" s="262"/>
      <c r="H8" s="270"/>
      <c r="I8" s="262"/>
      <c r="J8" s="262"/>
      <c r="K8" s="262"/>
      <c r="L8" s="262"/>
      <c r="M8" s="254"/>
      <c r="N8" s="256"/>
      <c r="O8" s="258"/>
      <c r="P8" s="260"/>
      <c r="Q8" s="58"/>
      <c r="R8" s="58"/>
    </row>
    <row r="9" spans="1:18" ht="15" customHeight="1" thickBot="1">
      <c r="A9" s="70" t="s">
        <v>49</v>
      </c>
      <c r="B9" s="78">
        <f>SUM(B7)</f>
        <v>5990</v>
      </c>
      <c r="C9" s="78">
        <f>SUM(C7:C8)</f>
        <v>6880</v>
      </c>
      <c r="D9" s="78">
        <f>SUM(D7:D8)</f>
        <v>11960</v>
      </c>
      <c r="E9" s="78">
        <f>SUM(E7:E8)</f>
        <v>4280</v>
      </c>
      <c r="F9" s="78">
        <f>SUM(F7:F8)</f>
        <v>11600</v>
      </c>
      <c r="G9" s="79">
        <f>SUM(G7:G8)</f>
        <v>9860</v>
      </c>
      <c r="H9" s="193">
        <f>SUM(B9:G9)</f>
        <v>50570</v>
      </c>
      <c r="I9" s="78">
        <f aca="true" t="shared" si="1" ref="I9:N9">SUM(I7:I8)</f>
        <v>7320</v>
      </c>
      <c r="J9" s="78">
        <f t="shared" si="1"/>
        <v>6580</v>
      </c>
      <c r="K9" s="78">
        <f t="shared" si="1"/>
        <v>10480</v>
      </c>
      <c r="L9" s="78">
        <f t="shared" si="1"/>
        <v>11980</v>
      </c>
      <c r="M9" s="80">
        <f>M7</f>
        <v>8320</v>
      </c>
      <c r="N9" s="79">
        <f t="shared" si="1"/>
        <v>8420</v>
      </c>
      <c r="O9" s="209">
        <f>SUM(I9:N9)</f>
        <v>53100</v>
      </c>
      <c r="P9" s="81">
        <f>H9+O9</f>
        <v>103670</v>
      </c>
      <c r="Q9" s="58"/>
      <c r="R9" s="58"/>
    </row>
    <row r="10" spans="1:18" ht="15" customHeight="1" thickBot="1">
      <c r="A10" s="82" t="s">
        <v>50</v>
      </c>
      <c r="B10" s="83">
        <v>4200</v>
      </c>
      <c r="C10" s="84">
        <v>4200</v>
      </c>
      <c r="D10" s="84">
        <v>3300</v>
      </c>
      <c r="E10" s="84">
        <v>6600</v>
      </c>
      <c r="F10" s="84">
        <v>3800</v>
      </c>
      <c r="G10" s="85">
        <v>4200</v>
      </c>
      <c r="H10" s="194">
        <f>SUM(B10:G10)</f>
        <v>26300</v>
      </c>
      <c r="I10" s="86">
        <v>4500</v>
      </c>
      <c r="J10" s="84">
        <v>4500</v>
      </c>
      <c r="K10" s="84">
        <v>6600</v>
      </c>
      <c r="L10" s="84">
        <v>9700</v>
      </c>
      <c r="M10" s="87">
        <v>3800</v>
      </c>
      <c r="N10" s="85">
        <v>4100</v>
      </c>
      <c r="O10" s="209">
        <f>SUM(I10:N10)</f>
        <v>33200</v>
      </c>
      <c r="P10" s="57">
        <f>H10+O10</f>
        <v>59500</v>
      </c>
      <c r="Q10" s="58"/>
      <c r="R10" s="58"/>
    </row>
    <row r="11" spans="1:18" ht="15" customHeight="1" thickBot="1">
      <c r="A11" s="88" t="s">
        <v>51</v>
      </c>
      <c r="B11" s="60">
        <v>5540</v>
      </c>
      <c r="C11" s="61">
        <v>5590</v>
      </c>
      <c r="D11" s="61">
        <v>5270</v>
      </c>
      <c r="E11" s="61">
        <v>9760</v>
      </c>
      <c r="F11" s="61">
        <v>6370</v>
      </c>
      <c r="G11" s="89">
        <v>6450</v>
      </c>
      <c r="H11" s="195">
        <f>SUM(B11:G11)</f>
        <v>38980</v>
      </c>
      <c r="I11" s="90">
        <v>5500</v>
      </c>
      <c r="J11" s="61">
        <v>6860</v>
      </c>
      <c r="K11" s="61">
        <v>5290</v>
      </c>
      <c r="L11" s="61">
        <v>6510</v>
      </c>
      <c r="M11" s="63">
        <v>7600</v>
      </c>
      <c r="N11" s="89">
        <v>5610</v>
      </c>
      <c r="O11" s="209">
        <f>SUM(I11:N11)</f>
        <v>37370</v>
      </c>
      <c r="P11" s="64">
        <f>H11+O11</f>
        <v>76350</v>
      </c>
      <c r="Q11" s="58"/>
      <c r="R11" s="58"/>
    </row>
    <row r="12" spans="1:18" ht="15" customHeight="1" thickBot="1">
      <c r="A12" s="91" t="s">
        <v>52</v>
      </c>
      <c r="B12" s="92">
        <v>0</v>
      </c>
      <c r="C12" s="93">
        <v>0</v>
      </c>
      <c r="D12" s="93">
        <v>351</v>
      </c>
      <c r="E12" s="93">
        <v>0</v>
      </c>
      <c r="F12" s="93">
        <v>0</v>
      </c>
      <c r="G12" s="94">
        <v>0</v>
      </c>
      <c r="H12" s="195">
        <f>SUM(B12:G12)</f>
        <v>351</v>
      </c>
      <c r="I12" s="95">
        <v>0</v>
      </c>
      <c r="J12" s="93">
        <v>420</v>
      </c>
      <c r="K12" s="93">
        <v>159</v>
      </c>
      <c r="L12" s="93">
        <v>0</v>
      </c>
      <c r="M12" s="96">
        <v>0</v>
      </c>
      <c r="N12" s="94">
        <v>0</v>
      </c>
      <c r="O12" s="209">
        <f>SUM(I12:N12)</f>
        <v>579</v>
      </c>
      <c r="P12" s="97">
        <f>H12+O12</f>
        <v>930</v>
      </c>
      <c r="Q12" s="58"/>
      <c r="R12" s="58"/>
    </row>
    <row r="13" spans="1:18" ht="15" customHeight="1" thickBot="1">
      <c r="A13" s="98" t="s">
        <v>53</v>
      </c>
      <c r="B13" s="71">
        <f aca="true" t="shared" si="2" ref="B13:P13">SUM(B10:B12)</f>
        <v>9740</v>
      </c>
      <c r="C13" s="71">
        <f t="shared" si="2"/>
        <v>9790</v>
      </c>
      <c r="D13" s="71">
        <f t="shared" si="2"/>
        <v>8921</v>
      </c>
      <c r="E13" s="71">
        <f t="shared" si="2"/>
        <v>16360</v>
      </c>
      <c r="F13" s="71">
        <f t="shared" si="2"/>
        <v>10170</v>
      </c>
      <c r="G13" s="72">
        <f t="shared" si="2"/>
        <v>10650</v>
      </c>
      <c r="H13" s="196">
        <f t="shared" si="2"/>
        <v>65631</v>
      </c>
      <c r="I13" s="71">
        <f t="shared" si="2"/>
        <v>10000</v>
      </c>
      <c r="J13" s="71">
        <f t="shared" si="2"/>
        <v>11780</v>
      </c>
      <c r="K13" s="71">
        <f t="shared" si="2"/>
        <v>12049</v>
      </c>
      <c r="L13" s="71">
        <f t="shared" si="2"/>
        <v>16210</v>
      </c>
      <c r="M13" s="73">
        <f>M10+M11+M12</f>
        <v>11400</v>
      </c>
      <c r="N13" s="72">
        <f t="shared" si="2"/>
        <v>9710</v>
      </c>
      <c r="O13" s="208">
        <f t="shared" si="2"/>
        <v>71149</v>
      </c>
      <c r="P13" s="74">
        <f t="shared" si="2"/>
        <v>136780</v>
      </c>
      <c r="Q13" s="58"/>
      <c r="R13" s="58"/>
    </row>
    <row r="14" spans="1:18" ht="15" customHeight="1" thickBot="1">
      <c r="A14" s="99" t="s">
        <v>54</v>
      </c>
      <c r="B14" s="100">
        <v>2512</v>
      </c>
      <c r="C14" s="101">
        <v>907</v>
      </c>
      <c r="D14" s="101">
        <v>1751</v>
      </c>
      <c r="E14" s="101">
        <v>916</v>
      </c>
      <c r="F14" s="101">
        <v>1023</v>
      </c>
      <c r="G14" s="102">
        <v>2381</v>
      </c>
      <c r="H14" s="194">
        <f>SUM(B14:G14)</f>
        <v>9490</v>
      </c>
      <c r="I14" s="100">
        <v>3348</v>
      </c>
      <c r="J14" s="101">
        <v>2506</v>
      </c>
      <c r="K14" s="101">
        <v>2291</v>
      </c>
      <c r="L14" s="101">
        <v>2678</v>
      </c>
      <c r="M14" s="103">
        <v>1639</v>
      </c>
      <c r="N14" s="102">
        <v>2113</v>
      </c>
      <c r="O14" s="210">
        <f>SUM(I14:N14)</f>
        <v>14575</v>
      </c>
      <c r="P14" s="104">
        <f>H14+O14</f>
        <v>24065</v>
      </c>
      <c r="Q14" s="58"/>
      <c r="R14" s="58"/>
    </row>
    <row r="15" spans="1:18" ht="15" customHeight="1" thickBot="1">
      <c r="A15" s="99" t="s">
        <v>55</v>
      </c>
      <c r="B15" s="100">
        <v>0</v>
      </c>
      <c r="C15" s="101">
        <v>2560</v>
      </c>
      <c r="D15" s="101">
        <v>1180</v>
      </c>
      <c r="E15" s="101">
        <v>2180</v>
      </c>
      <c r="F15" s="101">
        <v>0</v>
      </c>
      <c r="G15" s="102">
        <v>2020</v>
      </c>
      <c r="H15" s="194">
        <f>SUM(B15:G15)</f>
        <v>7940</v>
      </c>
      <c r="I15" s="100">
        <v>1920</v>
      </c>
      <c r="J15" s="101">
        <v>2280</v>
      </c>
      <c r="K15" s="101">
        <v>1780</v>
      </c>
      <c r="L15" s="101">
        <v>0</v>
      </c>
      <c r="M15" s="103">
        <v>4060</v>
      </c>
      <c r="N15" s="102">
        <v>0</v>
      </c>
      <c r="O15" s="210">
        <f>SUM(I15:N15)</f>
        <v>10040</v>
      </c>
      <c r="P15" s="105">
        <f>H15+O15</f>
        <v>17980</v>
      </c>
      <c r="Q15" s="58"/>
      <c r="R15" s="58"/>
    </row>
    <row r="16" spans="1:18" ht="15" customHeight="1" thickBot="1">
      <c r="A16" s="106" t="s">
        <v>56</v>
      </c>
      <c r="B16" s="107">
        <v>0</v>
      </c>
      <c r="C16" s="108">
        <v>0</v>
      </c>
      <c r="D16" s="108">
        <v>0</v>
      </c>
      <c r="E16" s="108">
        <v>0</v>
      </c>
      <c r="F16" s="108">
        <v>0</v>
      </c>
      <c r="G16" s="109">
        <v>0</v>
      </c>
      <c r="H16" s="195">
        <f>SUM(B16:G16)</f>
        <v>0</v>
      </c>
      <c r="I16" s="107">
        <v>0</v>
      </c>
      <c r="J16" s="108">
        <v>0</v>
      </c>
      <c r="K16" s="108">
        <v>0</v>
      </c>
      <c r="L16" s="108">
        <v>0</v>
      </c>
      <c r="M16" s="110">
        <v>0</v>
      </c>
      <c r="N16" s="109">
        <v>0</v>
      </c>
      <c r="O16" s="211">
        <f>SUM(I16:N16)</f>
        <v>0</v>
      </c>
      <c r="P16" s="105">
        <f>H16+O16</f>
        <v>0</v>
      </c>
      <c r="Q16" s="58"/>
      <c r="R16" s="58"/>
    </row>
    <row r="17" spans="1:18" ht="15" customHeight="1" thickBot="1">
      <c r="A17" s="111" t="s">
        <v>57</v>
      </c>
      <c r="B17" s="112">
        <f aca="true" t="shared" si="3" ref="B17:P17">SUM(B14:B16)</f>
        <v>2512</v>
      </c>
      <c r="C17" s="112">
        <f t="shared" si="3"/>
        <v>3467</v>
      </c>
      <c r="D17" s="112">
        <f t="shared" si="3"/>
        <v>2931</v>
      </c>
      <c r="E17" s="112">
        <f t="shared" si="3"/>
        <v>3096</v>
      </c>
      <c r="F17" s="112">
        <f t="shared" si="3"/>
        <v>1023</v>
      </c>
      <c r="G17" s="113">
        <f t="shared" si="3"/>
        <v>4401</v>
      </c>
      <c r="H17" s="196">
        <f t="shared" si="3"/>
        <v>17430</v>
      </c>
      <c r="I17" s="112">
        <f t="shared" si="3"/>
        <v>5268</v>
      </c>
      <c r="J17" s="112">
        <f t="shared" si="3"/>
        <v>4786</v>
      </c>
      <c r="K17" s="112">
        <f t="shared" si="3"/>
        <v>4071</v>
      </c>
      <c r="L17" s="112">
        <f>SUM(L14:L16)</f>
        <v>2678</v>
      </c>
      <c r="M17" s="114">
        <f>M14+M15+M16</f>
        <v>5699</v>
      </c>
      <c r="N17" s="113">
        <f t="shared" si="3"/>
        <v>2113</v>
      </c>
      <c r="O17" s="208">
        <f t="shared" si="3"/>
        <v>24615</v>
      </c>
      <c r="P17" s="74">
        <f t="shared" si="3"/>
        <v>42045</v>
      </c>
      <c r="Q17" s="58"/>
      <c r="R17" s="58"/>
    </row>
    <row r="18" spans="1:18" ht="15" customHeight="1" thickBot="1">
      <c r="A18" s="115" t="s">
        <v>58</v>
      </c>
      <c r="B18" s="53">
        <v>41</v>
      </c>
      <c r="C18" s="54">
        <v>32</v>
      </c>
      <c r="D18" s="54">
        <v>42</v>
      </c>
      <c r="E18" s="54">
        <v>29</v>
      </c>
      <c r="F18" s="54">
        <v>18</v>
      </c>
      <c r="G18" s="116">
        <v>16</v>
      </c>
      <c r="H18" s="194">
        <f>SUM(B18:G18)</f>
        <v>178</v>
      </c>
      <c r="I18" s="117">
        <v>19</v>
      </c>
      <c r="J18" s="54">
        <v>28</v>
      </c>
      <c r="K18" s="54">
        <v>31</v>
      </c>
      <c r="L18" s="54">
        <v>27</v>
      </c>
      <c r="M18" s="56">
        <v>32</v>
      </c>
      <c r="N18" s="116">
        <v>31</v>
      </c>
      <c r="O18" s="209">
        <f>SUM(I18:N18)</f>
        <v>168</v>
      </c>
      <c r="P18" s="57">
        <f>H18+O18</f>
        <v>346</v>
      </c>
      <c r="Q18" s="58"/>
      <c r="R18" s="58"/>
    </row>
    <row r="19" spans="1:18" ht="15" customHeight="1" thickBot="1">
      <c r="A19" s="118" t="s">
        <v>59</v>
      </c>
      <c r="B19" s="66">
        <v>0</v>
      </c>
      <c r="C19" s="67">
        <v>0</v>
      </c>
      <c r="D19" s="67">
        <v>0</v>
      </c>
      <c r="E19" s="67">
        <v>0</v>
      </c>
      <c r="F19" s="67">
        <v>0</v>
      </c>
      <c r="G19" s="119">
        <v>0</v>
      </c>
      <c r="H19" s="195">
        <f>SUM(B19:G19)</f>
        <v>0</v>
      </c>
      <c r="I19" s="120">
        <v>0</v>
      </c>
      <c r="J19" s="67">
        <v>0</v>
      </c>
      <c r="K19" s="67">
        <v>0</v>
      </c>
      <c r="L19" s="67">
        <v>0</v>
      </c>
      <c r="M19" s="69">
        <v>0</v>
      </c>
      <c r="N19" s="119">
        <v>0</v>
      </c>
      <c r="O19" s="209">
        <f>SUM(I19:N19)</f>
        <v>0</v>
      </c>
      <c r="P19" s="64">
        <f>H19+O19</f>
        <v>0</v>
      </c>
      <c r="Q19" s="58"/>
      <c r="R19" s="58"/>
    </row>
    <row r="20" spans="1:18" ht="15" customHeight="1" thickBot="1">
      <c r="A20" s="111" t="s">
        <v>60</v>
      </c>
      <c r="B20" s="78">
        <f aca="true" t="shared" si="4" ref="B20:P20">SUM(B18:B19)</f>
        <v>41</v>
      </c>
      <c r="C20" s="78">
        <f t="shared" si="4"/>
        <v>32</v>
      </c>
      <c r="D20" s="78">
        <f t="shared" si="4"/>
        <v>42</v>
      </c>
      <c r="E20" s="78">
        <f t="shared" si="4"/>
        <v>29</v>
      </c>
      <c r="F20" s="78">
        <f t="shared" si="4"/>
        <v>18</v>
      </c>
      <c r="G20" s="79">
        <f t="shared" si="4"/>
        <v>16</v>
      </c>
      <c r="H20" s="196">
        <f t="shared" si="4"/>
        <v>178</v>
      </c>
      <c r="I20" s="78">
        <f t="shared" si="4"/>
        <v>19</v>
      </c>
      <c r="J20" s="78">
        <f t="shared" si="4"/>
        <v>28</v>
      </c>
      <c r="K20" s="78">
        <f t="shared" si="4"/>
        <v>31</v>
      </c>
      <c r="L20" s="78">
        <f t="shared" si="4"/>
        <v>27</v>
      </c>
      <c r="M20" s="80">
        <f>M18+M19</f>
        <v>32</v>
      </c>
      <c r="N20" s="79">
        <f t="shared" si="4"/>
        <v>31</v>
      </c>
      <c r="O20" s="208">
        <f t="shared" si="4"/>
        <v>168</v>
      </c>
      <c r="P20" s="74">
        <f t="shared" si="4"/>
        <v>346</v>
      </c>
      <c r="Q20" s="58"/>
      <c r="R20" s="58"/>
    </row>
    <row r="21" spans="1:18" ht="15" customHeight="1" thickBot="1">
      <c r="A21" s="111" t="s">
        <v>61</v>
      </c>
      <c r="B21" s="121"/>
      <c r="C21" s="78">
        <v>115</v>
      </c>
      <c r="D21" s="122"/>
      <c r="E21" s="122">
        <v>170</v>
      </c>
      <c r="F21" s="122">
        <v>280</v>
      </c>
      <c r="G21" s="123"/>
      <c r="H21" s="193">
        <f aca="true" t="shared" si="5" ref="H21:H27">SUM(B21:G21)</f>
        <v>565</v>
      </c>
      <c r="I21" s="78">
        <v>163</v>
      </c>
      <c r="J21" s="122">
        <v>203</v>
      </c>
      <c r="K21" s="122"/>
      <c r="L21" s="122"/>
      <c r="M21" s="124">
        <v>220</v>
      </c>
      <c r="N21" s="123">
        <v>0</v>
      </c>
      <c r="O21" s="209">
        <f aca="true" t="shared" si="6" ref="O21:O27">SUM(I21:N21)</f>
        <v>586</v>
      </c>
      <c r="P21" s="81">
        <f aca="true" t="shared" si="7" ref="P21:P27">H21+O21</f>
        <v>1151</v>
      </c>
      <c r="Q21" s="58"/>
      <c r="R21" s="58"/>
    </row>
    <row r="22" spans="1:18" ht="15" customHeight="1" thickBot="1">
      <c r="A22" s="125" t="s">
        <v>62</v>
      </c>
      <c r="B22" s="121"/>
      <c r="C22" s="78"/>
      <c r="D22" s="122"/>
      <c r="E22" s="122"/>
      <c r="F22" s="122">
        <v>1600</v>
      </c>
      <c r="G22" s="123"/>
      <c r="H22" s="193">
        <f t="shared" si="5"/>
        <v>1600</v>
      </c>
      <c r="I22" s="78"/>
      <c r="J22" s="122"/>
      <c r="K22" s="122">
        <v>1100</v>
      </c>
      <c r="L22" s="122"/>
      <c r="M22" s="124">
        <v>1110</v>
      </c>
      <c r="N22" s="123">
        <v>0</v>
      </c>
      <c r="O22" s="209">
        <f t="shared" si="6"/>
        <v>2210</v>
      </c>
      <c r="P22" s="81">
        <f t="shared" si="7"/>
        <v>3810</v>
      </c>
      <c r="Q22" s="58"/>
      <c r="R22" s="58"/>
    </row>
    <row r="23" spans="1:18" ht="15" customHeight="1" thickBot="1">
      <c r="A23" s="70" t="s">
        <v>63</v>
      </c>
      <c r="B23" s="78">
        <v>27</v>
      </c>
      <c r="C23" s="122">
        <v>41</v>
      </c>
      <c r="D23" s="122">
        <v>38</v>
      </c>
      <c r="E23" s="122">
        <v>18</v>
      </c>
      <c r="F23" s="122">
        <v>29</v>
      </c>
      <c r="G23" s="123">
        <v>13</v>
      </c>
      <c r="H23" s="197">
        <f t="shared" si="5"/>
        <v>166</v>
      </c>
      <c r="I23" s="78">
        <v>27</v>
      </c>
      <c r="J23" s="122">
        <v>19</v>
      </c>
      <c r="K23" s="122">
        <v>38</v>
      </c>
      <c r="L23" s="122">
        <v>33</v>
      </c>
      <c r="M23" s="124">
        <v>27</v>
      </c>
      <c r="N23" s="123">
        <v>29</v>
      </c>
      <c r="O23" s="209">
        <f t="shared" si="6"/>
        <v>173</v>
      </c>
      <c r="P23" s="81">
        <f t="shared" si="7"/>
        <v>339</v>
      </c>
      <c r="Q23" s="58"/>
      <c r="R23" s="58"/>
    </row>
    <row r="24" spans="1:18" ht="15" customHeight="1" thickBot="1">
      <c r="A24" s="125" t="s">
        <v>64</v>
      </c>
      <c r="B24" s="126"/>
      <c r="C24" s="127">
        <v>3860</v>
      </c>
      <c r="D24" s="127">
        <v>13460</v>
      </c>
      <c r="E24" s="127"/>
      <c r="F24" s="127">
        <v>4010</v>
      </c>
      <c r="G24" s="128">
        <v>4170</v>
      </c>
      <c r="H24" s="198">
        <f t="shared" si="5"/>
        <v>25500</v>
      </c>
      <c r="I24" s="126">
        <v>3080</v>
      </c>
      <c r="J24" s="127">
        <v>0</v>
      </c>
      <c r="K24" s="127">
        <v>8500</v>
      </c>
      <c r="L24" s="127">
        <v>3020</v>
      </c>
      <c r="M24" s="129">
        <v>0</v>
      </c>
      <c r="N24" s="128">
        <v>5060</v>
      </c>
      <c r="O24" s="212">
        <f t="shared" si="6"/>
        <v>19660</v>
      </c>
      <c r="P24" s="130">
        <f t="shared" si="7"/>
        <v>45160</v>
      </c>
      <c r="Q24" s="58"/>
      <c r="R24" s="58"/>
    </row>
    <row r="25" spans="1:18" ht="15" customHeight="1">
      <c r="A25" s="131" t="s">
        <v>65</v>
      </c>
      <c r="B25" s="132">
        <v>32</v>
      </c>
      <c r="C25" s="133">
        <v>38</v>
      </c>
      <c r="D25" s="133">
        <v>51</v>
      </c>
      <c r="E25" s="133">
        <v>52</v>
      </c>
      <c r="F25" s="133">
        <v>39</v>
      </c>
      <c r="G25" s="133">
        <v>31</v>
      </c>
      <c r="H25" s="199">
        <f t="shared" si="5"/>
        <v>243</v>
      </c>
      <c r="I25" s="133">
        <v>42</v>
      </c>
      <c r="J25" s="133">
        <v>38</v>
      </c>
      <c r="K25" s="133">
        <v>56</v>
      </c>
      <c r="L25" s="133">
        <v>81</v>
      </c>
      <c r="M25" s="134">
        <v>71</v>
      </c>
      <c r="N25" s="174">
        <v>49</v>
      </c>
      <c r="O25" s="213">
        <f t="shared" si="6"/>
        <v>337</v>
      </c>
      <c r="P25" s="135">
        <f t="shared" si="7"/>
        <v>580</v>
      </c>
      <c r="Q25" s="58"/>
      <c r="R25" s="58"/>
    </row>
    <row r="26" spans="1:18" ht="15" customHeight="1">
      <c r="A26" s="136" t="s">
        <v>66</v>
      </c>
      <c r="B26" s="137"/>
      <c r="C26" s="138">
        <v>4860</v>
      </c>
      <c r="D26" s="138">
        <v>4060</v>
      </c>
      <c r="E26" s="138">
        <v>3864</v>
      </c>
      <c r="F26" s="138">
        <v>2950</v>
      </c>
      <c r="G26" s="138">
        <v>3810</v>
      </c>
      <c r="H26" s="200">
        <f>SUM(B26:G26)</f>
        <v>19544</v>
      </c>
      <c r="I26" s="138">
        <v>3168</v>
      </c>
      <c r="J26" s="138">
        <v>7104</v>
      </c>
      <c r="K26" s="138">
        <v>0</v>
      </c>
      <c r="L26" s="138">
        <v>7270</v>
      </c>
      <c r="M26" s="139">
        <v>0</v>
      </c>
      <c r="N26" s="138">
        <v>3250</v>
      </c>
      <c r="O26" s="214">
        <f>SUM(I26:N26)</f>
        <v>20792</v>
      </c>
      <c r="P26" s="140">
        <f>SUM(H26+O26)</f>
        <v>40336</v>
      </c>
      <c r="Q26" s="58"/>
      <c r="R26" s="58"/>
    </row>
    <row r="27" spans="1:18" ht="15" customHeight="1" thickBot="1">
      <c r="A27" s="141" t="s">
        <v>67</v>
      </c>
      <c r="B27" s="142">
        <v>0</v>
      </c>
      <c r="C27" s="143">
        <v>3240</v>
      </c>
      <c r="D27" s="143">
        <v>2710</v>
      </c>
      <c r="E27" s="143">
        <v>2576</v>
      </c>
      <c r="F27" s="143">
        <v>1960</v>
      </c>
      <c r="G27" s="143">
        <v>2530</v>
      </c>
      <c r="H27" s="201">
        <f t="shared" si="5"/>
        <v>13016</v>
      </c>
      <c r="I27" s="143">
        <v>2112</v>
      </c>
      <c r="J27" s="143">
        <v>4736</v>
      </c>
      <c r="K27" s="143">
        <v>0</v>
      </c>
      <c r="L27" s="143">
        <v>4850</v>
      </c>
      <c r="M27" s="144">
        <v>0</v>
      </c>
      <c r="N27" s="143">
        <v>2170</v>
      </c>
      <c r="O27" s="215">
        <f t="shared" si="6"/>
        <v>13868</v>
      </c>
      <c r="P27" s="145">
        <f t="shared" si="7"/>
        <v>26884</v>
      </c>
      <c r="Q27" s="58"/>
      <c r="R27" s="58"/>
    </row>
    <row r="28" spans="1:18" ht="15" customHeight="1" thickBot="1">
      <c r="A28" s="146" t="s">
        <v>68</v>
      </c>
      <c r="B28" s="147">
        <f aca="true" t="shared" si="8" ref="B28:P28">SUM(B25:B27)</f>
        <v>32</v>
      </c>
      <c r="C28" s="148">
        <f t="shared" si="8"/>
        <v>8138</v>
      </c>
      <c r="D28" s="148">
        <f t="shared" si="8"/>
        <v>6821</v>
      </c>
      <c r="E28" s="148">
        <f>SUM(E25:E27)</f>
        <v>6492</v>
      </c>
      <c r="F28" s="148">
        <f t="shared" si="8"/>
        <v>4949</v>
      </c>
      <c r="G28" s="149">
        <f t="shared" si="8"/>
        <v>6371</v>
      </c>
      <c r="H28" s="202">
        <f t="shared" si="8"/>
        <v>32803</v>
      </c>
      <c r="I28" s="148">
        <f>SUM(I25:I27)</f>
        <v>5322</v>
      </c>
      <c r="J28" s="148">
        <f t="shared" si="8"/>
        <v>11878</v>
      </c>
      <c r="K28" s="148">
        <f t="shared" si="8"/>
        <v>56</v>
      </c>
      <c r="L28" s="148">
        <f t="shared" si="8"/>
        <v>12201</v>
      </c>
      <c r="M28" s="150">
        <f>M25</f>
        <v>71</v>
      </c>
      <c r="N28" s="149">
        <f t="shared" si="8"/>
        <v>5469</v>
      </c>
      <c r="O28" s="216">
        <f t="shared" si="8"/>
        <v>34997</v>
      </c>
      <c r="P28" s="151">
        <f t="shared" si="8"/>
        <v>67800</v>
      </c>
      <c r="Q28" s="58"/>
      <c r="R28" s="58"/>
    </row>
    <row r="29" spans="1:18" ht="15" customHeight="1" thickBot="1">
      <c r="A29" s="152" t="s">
        <v>69</v>
      </c>
      <c r="B29" s="143"/>
      <c r="C29" s="143"/>
      <c r="D29" s="143">
        <v>30</v>
      </c>
      <c r="E29" s="143"/>
      <c r="F29" s="143"/>
      <c r="G29" s="143"/>
      <c r="H29" s="203">
        <f>SUM(B29:G29)</f>
        <v>30</v>
      </c>
      <c r="I29" s="143"/>
      <c r="J29" s="143"/>
      <c r="K29" s="143">
        <v>0</v>
      </c>
      <c r="L29" s="143"/>
      <c r="M29" s="144">
        <v>0</v>
      </c>
      <c r="N29" s="175">
        <v>0</v>
      </c>
      <c r="O29" s="217">
        <f>SUM(I29:N29)</f>
        <v>0</v>
      </c>
      <c r="P29" s="77">
        <f>SUM(H29+O29)</f>
        <v>30</v>
      </c>
      <c r="Q29" s="58"/>
      <c r="R29" s="58"/>
    </row>
    <row r="30" spans="1:18" ht="15" customHeight="1" thickBot="1">
      <c r="A30" s="152" t="s">
        <v>70</v>
      </c>
      <c r="B30" s="153"/>
      <c r="C30" s="153">
        <v>2020</v>
      </c>
      <c r="D30" s="153">
        <v>1690</v>
      </c>
      <c r="E30" s="153">
        <v>1610</v>
      </c>
      <c r="F30" s="153">
        <v>1220</v>
      </c>
      <c r="G30" s="154">
        <v>1580</v>
      </c>
      <c r="H30" s="198">
        <f>SUM(B30:G30)</f>
        <v>8120</v>
      </c>
      <c r="I30" s="153">
        <v>1320</v>
      </c>
      <c r="J30" s="153">
        <v>2950</v>
      </c>
      <c r="K30" s="153"/>
      <c r="L30" s="153">
        <v>3020</v>
      </c>
      <c r="M30" s="155">
        <v>0</v>
      </c>
      <c r="N30" s="154">
        <v>1350</v>
      </c>
      <c r="O30" s="218">
        <f>SUM(I30:N30)</f>
        <v>8640</v>
      </c>
      <c r="P30" s="77">
        <f aca="true" t="shared" si="9" ref="P30:P44">H30+O30</f>
        <v>16760</v>
      </c>
      <c r="Q30" s="58"/>
      <c r="R30" s="58"/>
    </row>
    <row r="31" spans="1:18" ht="15" customHeight="1" thickBot="1">
      <c r="A31" s="156" t="s">
        <v>71</v>
      </c>
      <c r="B31" s="157"/>
      <c r="C31" s="157">
        <v>90</v>
      </c>
      <c r="D31" s="157"/>
      <c r="E31" s="157"/>
      <c r="F31" s="157">
        <v>40</v>
      </c>
      <c r="G31" s="157"/>
      <c r="H31" s="203">
        <f>SUM(B31:G31)</f>
        <v>130</v>
      </c>
      <c r="I31" s="157">
        <v>20</v>
      </c>
      <c r="J31" s="157">
        <v>50</v>
      </c>
      <c r="K31" s="157">
        <v>0</v>
      </c>
      <c r="L31" s="157">
        <v>0</v>
      </c>
      <c r="M31" s="158">
        <v>30</v>
      </c>
      <c r="N31" s="176">
        <v>0</v>
      </c>
      <c r="O31" s="217">
        <f>SUM(I31:N31)</f>
        <v>100</v>
      </c>
      <c r="P31" s="77">
        <f aca="true" t="shared" si="10" ref="P31:P37">SUM(H31+O31)</f>
        <v>230</v>
      </c>
      <c r="Q31" s="58"/>
      <c r="R31" s="58"/>
    </row>
    <row r="32" spans="1:18" ht="15" customHeight="1" thickBot="1">
      <c r="A32" s="159" t="s">
        <v>72</v>
      </c>
      <c r="B32" s="160"/>
      <c r="C32" s="160"/>
      <c r="D32" s="160"/>
      <c r="E32" s="160"/>
      <c r="F32" s="160"/>
      <c r="G32" s="160"/>
      <c r="H32" s="199">
        <f>SUM(B32:G32)</f>
        <v>0</v>
      </c>
      <c r="I32" s="160"/>
      <c r="J32" s="160"/>
      <c r="K32" s="160"/>
      <c r="L32" s="160">
        <v>38</v>
      </c>
      <c r="M32" s="161">
        <v>0</v>
      </c>
      <c r="N32" s="177">
        <v>0</v>
      </c>
      <c r="O32" s="219">
        <f>SUM(I32:N32)</f>
        <v>38</v>
      </c>
      <c r="P32" s="162">
        <f t="shared" si="10"/>
        <v>38</v>
      </c>
      <c r="Q32" s="58"/>
      <c r="R32" s="58"/>
    </row>
    <row r="33" spans="1:18" ht="15" customHeight="1" thickBot="1">
      <c r="A33" s="111" t="s">
        <v>73</v>
      </c>
      <c r="B33" s="122">
        <f aca="true" t="shared" si="11" ref="B33:N33">SUM(B31:B32)</f>
        <v>0</v>
      </c>
      <c r="C33" s="122">
        <f t="shared" si="11"/>
        <v>90</v>
      </c>
      <c r="D33" s="122">
        <f t="shared" si="11"/>
        <v>0</v>
      </c>
      <c r="E33" s="122">
        <f t="shared" si="11"/>
        <v>0</v>
      </c>
      <c r="F33" s="122">
        <v>40</v>
      </c>
      <c r="G33" s="122">
        <f t="shared" si="11"/>
        <v>0</v>
      </c>
      <c r="H33" s="193">
        <f t="shared" si="11"/>
        <v>130</v>
      </c>
      <c r="I33" s="122">
        <f t="shared" si="11"/>
        <v>20</v>
      </c>
      <c r="J33" s="122">
        <f t="shared" si="11"/>
        <v>50</v>
      </c>
      <c r="K33" s="122">
        <f t="shared" si="11"/>
        <v>0</v>
      </c>
      <c r="L33" s="122">
        <f t="shared" si="11"/>
        <v>38</v>
      </c>
      <c r="M33" s="124">
        <f>M31+M32</f>
        <v>30</v>
      </c>
      <c r="N33" s="122">
        <f t="shared" si="11"/>
        <v>0</v>
      </c>
      <c r="O33" s="209">
        <f>SUM(O31:O32)</f>
        <v>138</v>
      </c>
      <c r="P33" s="104">
        <f t="shared" si="10"/>
        <v>268</v>
      </c>
      <c r="Q33" s="58"/>
      <c r="R33" s="58"/>
    </row>
    <row r="34" spans="1:18" ht="15" customHeight="1" thickBot="1">
      <c r="A34" s="163" t="s">
        <v>74</v>
      </c>
      <c r="B34" s="164"/>
      <c r="C34" s="164"/>
      <c r="D34" s="164"/>
      <c r="E34" s="164"/>
      <c r="F34" s="164"/>
      <c r="G34" s="164"/>
      <c r="H34" s="204">
        <f aca="true" t="shared" si="12" ref="H34:H44">SUM(B34:G34)</f>
        <v>0</v>
      </c>
      <c r="I34" s="164"/>
      <c r="J34" s="164">
        <v>370</v>
      </c>
      <c r="K34" s="164"/>
      <c r="L34" s="164"/>
      <c r="M34" s="165"/>
      <c r="N34" s="178"/>
      <c r="O34" s="220">
        <f aca="true" t="shared" si="13" ref="O34:O44">SUM(I34:N34)</f>
        <v>370</v>
      </c>
      <c r="P34" s="77">
        <f t="shared" si="10"/>
        <v>370</v>
      </c>
      <c r="Q34" s="58"/>
      <c r="R34" s="58"/>
    </row>
    <row r="35" spans="1:18" ht="15" customHeight="1" thickBot="1">
      <c r="A35" s="163" t="s">
        <v>75</v>
      </c>
      <c r="B35" s="164"/>
      <c r="C35" s="164"/>
      <c r="D35" s="164"/>
      <c r="E35" s="164"/>
      <c r="F35" s="164"/>
      <c r="G35" s="164"/>
      <c r="H35" s="204">
        <f t="shared" si="12"/>
        <v>0</v>
      </c>
      <c r="I35" s="164">
        <v>2640</v>
      </c>
      <c r="J35" s="164">
        <v>0</v>
      </c>
      <c r="K35" s="164"/>
      <c r="L35" s="164">
        <v>2910</v>
      </c>
      <c r="M35" s="165">
        <v>0</v>
      </c>
      <c r="N35" s="178">
        <v>0</v>
      </c>
      <c r="O35" s="220">
        <f t="shared" si="13"/>
        <v>5550</v>
      </c>
      <c r="P35" s="77">
        <f t="shared" si="10"/>
        <v>5550</v>
      </c>
      <c r="Q35" s="58"/>
      <c r="R35" s="58"/>
    </row>
    <row r="36" spans="1:18" ht="15" customHeight="1" thickBot="1">
      <c r="A36" s="163" t="s">
        <v>74</v>
      </c>
      <c r="B36" s="164"/>
      <c r="C36" s="164"/>
      <c r="D36" s="164"/>
      <c r="E36" s="164"/>
      <c r="F36" s="164"/>
      <c r="G36" s="164"/>
      <c r="H36" s="204">
        <f t="shared" si="12"/>
        <v>0</v>
      </c>
      <c r="I36" s="164"/>
      <c r="J36" s="164">
        <v>370</v>
      </c>
      <c r="K36" s="164"/>
      <c r="L36" s="164">
        <v>0</v>
      </c>
      <c r="M36" s="165">
        <v>0</v>
      </c>
      <c r="N36" s="178">
        <v>0</v>
      </c>
      <c r="O36" s="220">
        <f t="shared" si="13"/>
        <v>370</v>
      </c>
      <c r="P36" s="77">
        <f t="shared" si="10"/>
        <v>370</v>
      </c>
      <c r="Q36" s="58"/>
      <c r="R36" s="58"/>
    </row>
    <row r="37" spans="1:18" ht="15" customHeight="1" thickBot="1">
      <c r="A37" s="166" t="s">
        <v>76</v>
      </c>
      <c r="B37" s="164"/>
      <c r="C37" s="164"/>
      <c r="D37" s="164"/>
      <c r="E37" s="164"/>
      <c r="F37" s="164"/>
      <c r="G37" s="164"/>
      <c r="H37" s="204">
        <f t="shared" si="12"/>
        <v>0</v>
      </c>
      <c r="I37" s="164"/>
      <c r="J37" s="164"/>
      <c r="K37" s="164"/>
      <c r="L37" s="164"/>
      <c r="M37" s="165"/>
      <c r="N37" s="178">
        <v>252</v>
      </c>
      <c r="O37" s="220">
        <f t="shared" si="13"/>
        <v>252</v>
      </c>
      <c r="P37" s="77">
        <f t="shared" si="10"/>
        <v>252</v>
      </c>
      <c r="Q37" s="182" t="s">
        <v>85</v>
      </c>
      <c r="R37" s="183"/>
    </row>
    <row r="38" spans="1:18" ht="15" customHeight="1" thickBot="1">
      <c r="A38" s="111" t="s">
        <v>77</v>
      </c>
      <c r="B38" s="167"/>
      <c r="C38" s="122"/>
      <c r="D38" s="122">
        <v>3210</v>
      </c>
      <c r="E38" s="122"/>
      <c r="F38" s="122"/>
      <c r="G38" s="123"/>
      <c r="H38" s="193">
        <f t="shared" si="12"/>
        <v>3210</v>
      </c>
      <c r="I38" s="78">
        <v>0</v>
      </c>
      <c r="J38" s="122">
        <v>0</v>
      </c>
      <c r="K38" s="122"/>
      <c r="L38" s="122">
        <v>0</v>
      </c>
      <c r="M38" s="124">
        <v>4320</v>
      </c>
      <c r="N38" s="123">
        <v>0</v>
      </c>
      <c r="O38" s="209">
        <f t="shared" si="13"/>
        <v>4320</v>
      </c>
      <c r="P38" s="81">
        <f t="shared" si="9"/>
        <v>7530</v>
      </c>
      <c r="Q38" s="58"/>
      <c r="R38" s="58"/>
    </row>
    <row r="39" spans="1:18" ht="15" customHeight="1" thickBot="1">
      <c r="A39" s="111" t="s">
        <v>78</v>
      </c>
      <c r="B39" s="167"/>
      <c r="C39" s="122"/>
      <c r="D39" s="122"/>
      <c r="E39" s="122">
        <v>440</v>
      </c>
      <c r="F39" s="122"/>
      <c r="G39" s="123">
        <v>130</v>
      </c>
      <c r="H39" s="203">
        <f t="shared" si="12"/>
        <v>570</v>
      </c>
      <c r="I39" s="78">
        <v>0</v>
      </c>
      <c r="J39" s="122">
        <v>0</v>
      </c>
      <c r="K39" s="122"/>
      <c r="L39" s="122">
        <v>310</v>
      </c>
      <c r="M39" s="124">
        <v>0</v>
      </c>
      <c r="N39" s="123">
        <v>0</v>
      </c>
      <c r="O39" s="217">
        <f t="shared" si="13"/>
        <v>310</v>
      </c>
      <c r="P39" s="77">
        <f>SUM(H39+O39)</f>
        <v>880</v>
      </c>
      <c r="Q39" s="58"/>
      <c r="R39" s="58"/>
    </row>
    <row r="40" spans="1:18" ht="15" customHeight="1" thickBot="1">
      <c r="A40" s="111" t="s">
        <v>79</v>
      </c>
      <c r="B40" s="167"/>
      <c r="C40" s="122"/>
      <c r="D40" s="122">
        <v>11900</v>
      </c>
      <c r="E40" s="122"/>
      <c r="F40" s="122">
        <v>9120</v>
      </c>
      <c r="G40" s="123"/>
      <c r="H40" s="193">
        <f t="shared" si="12"/>
        <v>21020</v>
      </c>
      <c r="I40" s="78">
        <v>0</v>
      </c>
      <c r="J40" s="122">
        <v>12090</v>
      </c>
      <c r="K40" s="122">
        <v>9760</v>
      </c>
      <c r="L40" s="122">
        <v>7930</v>
      </c>
      <c r="M40" s="124">
        <v>0</v>
      </c>
      <c r="N40" s="123">
        <v>9840</v>
      </c>
      <c r="O40" s="209">
        <f t="shared" si="13"/>
        <v>39620</v>
      </c>
      <c r="P40" s="81">
        <f t="shared" si="9"/>
        <v>60640</v>
      </c>
      <c r="Q40" s="58"/>
      <c r="R40" s="58"/>
    </row>
    <row r="41" spans="1:18" ht="15" customHeight="1" thickBot="1">
      <c r="A41" s="168" t="s">
        <v>80</v>
      </c>
      <c r="B41" s="147"/>
      <c r="C41" s="164"/>
      <c r="D41" s="164">
        <v>940</v>
      </c>
      <c r="E41" s="164">
        <v>1520</v>
      </c>
      <c r="F41" s="164"/>
      <c r="G41" s="169">
        <v>1930</v>
      </c>
      <c r="H41" s="198">
        <f t="shared" si="12"/>
        <v>4390</v>
      </c>
      <c r="I41" s="148">
        <v>0</v>
      </c>
      <c r="J41" s="164">
        <v>1570</v>
      </c>
      <c r="K41" s="164">
        <v>1320</v>
      </c>
      <c r="L41" s="164">
        <v>2120</v>
      </c>
      <c r="M41" s="165">
        <v>0</v>
      </c>
      <c r="N41" s="169">
        <v>0</v>
      </c>
      <c r="O41" s="210">
        <f t="shared" si="13"/>
        <v>5010</v>
      </c>
      <c r="P41" s="64">
        <f t="shared" si="9"/>
        <v>9400</v>
      </c>
      <c r="Q41" s="58"/>
      <c r="R41" s="58"/>
    </row>
    <row r="42" spans="1:18" ht="15" customHeight="1" thickBot="1">
      <c r="A42" s="70" t="s">
        <v>81</v>
      </c>
      <c r="B42" s="78"/>
      <c r="C42" s="122"/>
      <c r="D42" s="122">
        <v>2220</v>
      </c>
      <c r="E42" s="122">
        <v>1710</v>
      </c>
      <c r="F42" s="122"/>
      <c r="G42" s="123">
        <v>1430</v>
      </c>
      <c r="H42" s="193">
        <f t="shared" si="12"/>
        <v>5360</v>
      </c>
      <c r="I42" s="78">
        <v>0</v>
      </c>
      <c r="J42" s="122">
        <v>2610</v>
      </c>
      <c r="K42" s="122">
        <v>1410</v>
      </c>
      <c r="L42" s="122">
        <v>640</v>
      </c>
      <c r="M42" s="124">
        <v>0</v>
      </c>
      <c r="N42" s="123">
        <v>2720</v>
      </c>
      <c r="O42" s="209">
        <f t="shared" si="13"/>
        <v>7380</v>
      </c>
      <c r="P42" s="81">
        <f t="shared" si="9"/>
        <v>12740</v>
      </c>
      <c r="Q42" s="58"/>
      <c r="R42" s="58"/>
    </row>
    <row r="43" spans="1:18" ht="15" customHeight="1" thickBot="1">
      <c r="A43" s="111" t="s">
        <v>82</v>
      </c>
      <c r="B43" s="167">
        <v>260</v>
      </c>
      <c r="C43" s="78">
        <v>230</v>
      </c>
      <c r="D43" s="78">
        <v>340</v>
      </c>
      <c r="E43" s="78">
        <v>660</v>
      </c>
      <c r="F43" s="78">
        <v>660</v>
      </c>
      <c r="G43" s="79">
        <v>310</v>
      </c>
      <c r="H43" s="193">
        <f t="shared" si="12"/>
        <v>2460</v>
      </c>
      <c r="I43" s="78">
        <v>180</v>
      </c>
      <c r="J43" s="78">
        <v>370</v>
      </c>
      <c r="K43" s="78">
        <v>520</v>
      </c>
      <c r="L43" s="78">
        <v>740</v>
      </c>
      <c r="M43" s="80">
        <v>360</v>
      </c>
      <c r="N43" s="79">
        <v>250</v>
      </c>
      <c r="O43" s="209">
        <f t="shared" si="13"/>
        <v>2420</v>
      </c>
      <c r="P43" s="81">
        <f t="shared" si="9"/>
        <v>4880</v>
      </c>
      <c r="Q43" s="58"/>
      <c r="R43" s="58"/>
    </row>
    <row r="44" spans="1:18" ht="13.5" thickBot="1">
      <c r="A44" s="170" t="s">
        <v>83</v>
      </c>
      <c r="B44" s="181">
        <f aca="true" t="shared" si="14" ref="B44:N44">SUM(B20:B24)+SUM(B28:B30)+SUM(B33:B43)+B6+B9+B13+B17</f>
        <v>28011</v>
      </c>
      <c r="C44" s="171">
        <f t="shared" si="14"/>
        <v>43248</v>
      </c>
      <c r="D44" s="171">
        <f t="shared" si="14"/>
        <v>78479</v>
      </c>
      <c r="E44" s="171">
        <f t="shared" si="14"/>
        <v>46524</v>
      </c>
      <c r="F44" s="171">
        <f>SUM(F20:F24)+SUM(F28:F30)+SUM(F33:F43)+F6+F9+F13+F17</f>
        <v>57657</v>
      </c>
      <c r="G44" s="171">
        <f t="shared" si="14"/>
        <v>51104</v>
      </c>
      <c r="H44" s="205">
        <f t="shared" si="12"/>
        <v>305023</v>
      </c>
      <c r="I44" s="171">
        <f>SUM(I20:I24)+SUM(I28:I30)+SUM(I33:I43)+I6+I9+I13+I17</f>
        <v>52202</v>
      </c>
      <c r="J44" s="171">
        <f t="shared" si="14"/>
        <v>65245</v>
      </c>
      <c r="K44" s="171">
        <f t="shared" si="14"/>
        <v>64514</v>
      </c>
      <c r="L44" s="171">
        <f t="shared" si="14"/>
        <v>75830</v>
      </c>
      <c r="M44" s="172">
        <f t="shared" si="14"/>
        <v>41009</v>
      </c>
      <c r="N44" s="171">
        <f t="shared" si="14"/>
        <v>53924</v>
      </c>
      <c r="O44" s="221">
        <f t="shared" si="13"/>
        <v>352724</v>
      </c>
      <c r="P44" s="81">
        <f t="shared" si="9"/>
        <v>657747</v>
      </c>
      <c r="Q44" s="180"/>
      <c r="R44" s="180"/>
    </row>
    <row r="45" spans="1:18" ht="16.5" thickBot="1">
      <c r="A45" s="173" t="s">
        <v>84</v>
      </c>
      <c r="B45" s="251">
        <f>SUM(H44+O44)</f>
        <v>657747</v>
      </c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52"/>
      <c r="Q45" s="180"/>
      <c r="R45" s="180"/>
    </row>
  </sheetData>
  <mergeCells count="19">
    <mergeCell ref="B1:H1"/>
    <mergeCell ref="I1:O1"/>
    <mergeCell ref="P1:P2"/>
    <mergeCell ref="B7:B8"/>
    <mergeCell ref="C7:C8"/>
    <mergeCell ref="D7:D8"/>
    <mergeCell ref="E7:E8"/>
    <mergeCell ref="F7:F8"/>
    <mergeCell ref="G7:G8"/>
    <mergeCell ref="H7:H8"/>
    <mergeCell ref="B45:P45"/>
    <mergeCell ref="M7:M8"/>
    <mergeCell ref="N7:N8"/>
    <mergeCell ref="O7:O8"/>
    <mergeCell ref="P7:P8"/>
    <mergeCell ref="I7:I8"/>
    <mergeCell ref="J7:J8"/>
    <mergeCell ref="K7:K8"/>
    <mergeCell ref="L7:L8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ASET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GABBIANELLI</dc:creator>
  <cp:keywords/>
  <dc:description/>
  <cp:lastModifiedBy> </cp:lastModifiedBy>
  <dcterms:created xsi:type="dcterms:W3CDTF">2008-01-10T10:21:42Z</dcterms:created>
  <dcterms:modified xsi:type="dcterms:W3CDTF">2008-02-18T09:10:39Z</dcterms:modified>
  <cp:category/>
  <cp:version/>
  <cp:contentType/>
  <cp:contentStatus/>
</cp:coreProperties>
</file>